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fileSharing userName="elkerlodge Bookkeeping" algorithmName="SHA-512" hashValue="yBhS0vqdW54w0fEJ3y5/Xuxvui/k2DT9EUKRxdrWEeq1RgtMkLx21UXoR6VW3v7rA/a7vX8Ek5bGSOhaQwjGzA==" saltValue="uUVH2a+iyOYpGHMfq9CedQ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Income Exp Spreadsheets\"/>
    </mc:Choice>
  </mc:AlternateContent>
  <xr:revisionPtr revIDLastSave="0" documentId="8_{FEE71E23-926E-41C5-9EBE-B7D45743AA6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nk Mnthly Balance 2018-2019" sheetId="1" r:id="rId1"/>
    <sheet name="Bank Reconcile Summary Mar19" sheetId="4" r:id="rId2"/>
    <sheet name="Sheet3" sheetId="3" r:id="rId3"/>
  </sheets>
  <definedNames>
    <definedName name="_xlnm.Print_Area" localSheetId="0">'Bank Mnthly Balance 2018-2019'!$A$1:$K$292</definedName>
    <definedName name="_xlnm.Print_Area" localSheetId="1">'Bank Reconcile Summary Mar19'!$A$1:$H$30</definedName>
    <definedName name="_xlnm.Print_Titles" localSheetId="0">'Bank Mnthly Balance 2018-2019'!$2:$6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64" i="1" l="1"/>
  <c r="I254" i="1"/>
  <c r="I240" i="1"/>
  <c r="I238" i="1"/>
  <c r="I236" i="1"/>
  <c r="I235" i="1"/>
  <c r="I218" i="1"/>
  <c r="I214" i="1"/>
  <c r="I213" i="1"/>
  <c r="I197" i="1"/>
  <c r="I195" i="1"/>
  <c r="I191" i="1"/>
  <c r="I190" i="1"/>
  <c r="I177" i="1"/>
  <c r="I166" i="1"/>
  <c r="I165" i="1"/>
  <c r="I151" i="1"/>
  <c r="I144" i="1"/>
  <c r="I143" i="1"/>
  <c r="I125" i="1"/>
  <c r="I121" i="1"/>
  <c r="I116" i="1"/>
  <c r="I115" i="1"/>
  <c r="I98" i="1"/>
  <c r="I92" i="1"/>
  <c r="I91" i="1"/>
  <c r="I84" i="1"/>
  <c r="I78" i="1"/>
  <c r="I77" i="1"/>
  <c r="I60" i="1"/>
  <c r="I59" i="1"/>
  <c r="I55" i="1"/>
  <c r="I54" i="1"/>
  <c r="I40" i="1"/>
  <c r="I38" i="1"/>
  <c r="I37" i="1"/>
  <c r="I21" i="1"/>
  <c r="I8" i="1"/>
  <c r="I267" i="1" s="1"/>
  <c r="I7" i="1"/>
  <c r="E22" i="4"/>
  <c r="H283" i="1"/>
  <c r="E6" i="4" s="1"/>
  <c r="H185" i="1"/>
  <c r="H109" i="1"/>
  <c r="H69" i="1"/>
  <c r="H49" i="1"/>
  <c r="H32" i="1"/>
  <c r="F279" i="1"/>
  <c r="D277" i="1"/>
  <c r="H277" i="1" s="1"/>
  <c r="D267" i="1"/>
  <c r="G267" i="1" s="1"/>
  <c r="D250" i="1"/>
  <c r="F250" i="1" s="1"/>
  <c r="D243" i="1"/>
  <c r="G243" i="1" s="1"/>
  <c r="F277" i="1" l="1"/>
  <c r="H250" i="1"/>
  <c r="E267" i="1"/>
  <c r="F251" i="1" l="1"/>
  <c r="F254" i="1" s="1"/>
  <c r="F278" i="1" s="1"/>
  <c r="F280" i="1" s="1"/>
  <c r="D221" i="1" l="1"/>
  <c r="G221" i="1" s="1"/>
  <c r="F230" i="1"/>
  <c r="D229" i="1"/>
  <c r="H229" i="1" s="1"/>
  <c r="F208" i="1" l="1"/>
  <c r="D207" i="1"/>
  <c r="H207" i="1" s="1"/>
  <c r="E200" i="1"/>
  <c r="D200" i="1"/>
  <c r="G200" i="1" s="1"/>
  <c r="F186" i="1" l="1"/>
  <c r="C185" i="1"/>
  <c r="D179" i="1"/>
  <c r="G179" i="1" s="1"/>
  <c r="E127" i="1" l="1"/>
  <c r="E179" i="1"/>
  <c r="F162" i="1" l="1"/>
  <c r="D161" i="1"/>
  <c r="H161" i="1" s="1"/>
  <c r="E156" i="1" l="1"/>
  <c r="D156" i="1" l="1"/>
  <c r="G156" i="1" s="1"/>
  <c r="F139" i="1" l="1"/>
  <c r="D137" i="1"/>
  <c r="H137" i="1" s="1"/>
  <c r="H282" i="1" s="1"/>
  <c r="D127" i="1"/>
  <c r="G127" i="1" s="1"/>
  <c r="F8" i="4" l="1"/>
  <c r="H284" i="1"/>
  <c r="D109" i="1"/>
  <c r="D102" i="1"/>
  <c r="G102" i="1" s="1"/>
  <c r="F110" i="1"/>
  <c r="F87" i="1" l="1"/>
  <c r="D86" i="1" l="1"/>
  <c r="G86" i="1" s="1"/>
  <c r="E62" i="1" l="1"/>
  <c r="D62" i="1"/>
  <c r="G62" i="1" s="1"/>
  <c r="F70" i="1"/>
  <c r="D69" i="1"/>
  <c r="E43" i="1" l="1"/>
  <c r="D43" i="1" l="1"/>
  <c r="G44" i="1" s="1"/>
  <c r="F50" i="1"/>
  <c r="D48" i="1"/>
  <c r="E23" i="1" l="1"/>
  <c r="D23" i="1" l="1"/>
  <c r="G23" i="1" s="1"/>
  <c r="G282" i="1" s="1"/>
  <c r="F33" i="1"/>
  <c r="D32" i="1"/>
  <c r="G7" i="4" l="1"/>
  <c r="E9" i="4" s="1"/>
  <c r="E11" i="4" s="1"/>
  <c r="E17" i="4" s="1"/>
  <c r="E24" i="4" s="1"/>
  <c r="H285" i="1"/>
  <c r="H287" i="1" s="1"/>
</calcChain>
</file>

<file path=xl/sharedStrings.xml><?xml version="1.0" encoding="utf-8"?>
<sst xmlns="http://schemas.openxmlformats.org/spreadsheetml/2006/main" count="354" uniqueCount="187">
  <si>
    <t>cheque</t>
  </si>
  <si>
    <t>Payee</t>
  </si>
  <si>
    <t>Amount + VAT</t>
  </si>
  <si>
    <t>Vat</t>
  </si>
  <si>
    <t xml:space="preserve">April </t>
  </si>
  <si>
    <t>Income</t>
  </si>
  <si>
    <t>VAT</t>
  </si>
  <si>
    <t xml:space="preserve">Open </t>
  </si>
  <si>
    <t>HMRC</t>
  </si>
  <si>
    <t>YLCA</t>
  </si>
  <si>
    <t>Y Water cemetery</t>
  </si>
  <si>
    <t>Salary</t>
  </si>
  <si>
    <t xml:space="preserve">       Income and expenditure 2018/19</t>
  </si>
  <si>
    <t>Y Water Allotments</t>
  </si>
  <si>
    <t>Currys ink</t>
  </si>
  <si>
    <t>Smiths Derby</t>
  </si>
  <si>
    <t>SLCC</t>
  </si>
  <si>
    <t>SLCC Training &amp; AGM</t>
  </si>
  <si>
    <t>YLCA Training</t>
  </si>
  <si>
    <t>RDC bin collection</t>
  </si>
  <si>
    <t>ICO</t>
  </si>
  <si>
    <t>Caretaker</t>
  </si>
  <si>
    <t>BACS</t>
  </si>
  <si>
    <t>Precept</t>
  </si>
  <si>
    <t>Autela</t>
  </si>
  <si>
    <t>Headstone</t>
  </si>
  <si>
    <t>Internal Audit</t>
  </si>
  <si>
    <t>allotments</t>
  </si>
  <si>
    <t>Interest</t>
  </si>
  <si>
    <t>Allotments</t>
  </si>
  <si>
    <t>Caretaker Ian</t>
  </si>
  <si>
    <t>Grass cut</t>
  </si>
  <si>
    <t>Caretaker Luke</t>
  </si>
  <si>
    <t>20a</t>
  </si>
  <si>
    <t>DD</t>
  </si>
  <si>
    <t>BT</t>
  </si>
  <si>
    <t>Drainage Board</t>
  </si>
  <si>
    <t>Y Water allotment</t>
  </si>
  <si>
    <t xml:space="preserve">J Shearer </t>
  </si>
  <si>
    <t>D Porter Travel</t>
  </si>
  <si>
    <t>Funeral</t>
  </si>
  <si>
    <t>29a</t>
  </si>
  <si>
    <t>Mr Johnson Bench</t>
  </si>
  <si>
    <t>YLCA Books</t>
  </si>
  <si>
    <t>YLCA Clerk training</t>
  </si>
  <si>
    <t>Norton anti virus</t>
  </si>
  <si>
    <t>Luke Caretaker</t>
  </si>
  <si>
    <t>Scott Caretaker</t>
  </si>
  <si>
    <t>Institute rent</t>
  </si>
  <si>
    <t>Keys for notice boards</t>
  </si>
  <si>
    <t>J Shearer</t>
  </si>
  <si>
    <t>Village Hub</t>
  </si>
  <si>
    <t>S Bell expenses</t>
  </si>
  <si>
    <t>External audit</t>
  </si>
  <si>
    <t>Stamps</t>
  </si>
  <si>
    <t>Caretaker Scott</t>
  </si>
  <si>
    <t>Insurance</t>
  </si>
  <si>
    <t>Car Parking</t>
  </si>
  <si>
    <t>Memorial Stone</t>
  </si>
  <si>
    <t>51a</t>
  </si>
  <si>
    <t>YLCA refund</t>
  </si>
  <si>
    <t>Y Water Cemetery</t>
  </si>
  <si>
    <t>Currys</t>
  </si>
  <si>
    <t>Caretaker Grant</t>
  </si>
  <si>
    <t>British Legion</t>
  </si>
  <si>
    <t>Hub Group Paint</t>
  </si>
  <si>
    <t>Hub Group grant</t>
  </si>
  <si>
    <t>64a</t>
  </si>
  <si>
    <t>NYMNPA</t>
  </si>
  <si>
    <t>RDC</t>
  </si>
  <si>
    <t>Scott caretaker</t>
  </si>
  <si>
    <t>Credit</t>
  </si>
  <si>
    <t>Grass cut NYCC</t>
  </si>
  <si>
    <t>Farmrite</t>
  </si>
  <si>
    <t>D. Eddon Compost</t>
  </si>
  <si>
    <t>91 a</t>
  </si>
  <si>
    <t>Stone Mason</t>
  </si>
  <si>
    <t>101a</t>
  </si>
  <si>
    <t>Currys Ink</t>
  </si>
  <si>
    <t>Exclusive Right</t>
  </si>
  <si>
    <t>Ashes + Exclusive Rights</t>
  </si>
  <si>
    <t>NOT USED</t>
  </si>
  <si>
    <t>109a</t>
  </si>
  <si>
    <t>Churchyard Holly</t>
  </si>
  <si>
    <t>Institute Ins &amp; Elec</t>
  </si>
  <si>
    <t>Gazette Advert</t>
  </si>
  <si>
    <t>YLCA Advert</t>
  </si>
  <si>
    <t>123A</t>
  </si>
  <si>
    <t>118a</t>
  </si>
  <si>
    <t>Caretaker Scott Benches</t>
  </si>
  <si>
    <t>Caretaker Scott Village</t>
  </si>
  <si>
    <t>Bull Field Rent</t>
  </si>
  <si>
    <t>Stonemason inscription</t>
  </si>
  <si>
    <t xml:space="preserve">Funeral </t>
  </si>
  <si>
    <t>Internment Ashes</t>
  </si>
  <si>
    <t>Comments for year end balancing (EDS)</t>
  </si>
  <si>
    <t>Balance to bank statements - opening balance</t>
  </si>
  <si>
    <t xml:space="preserve"> Balance to Reserve a/c 30 April 2018</t>
  </si>
  <si>
    <t>Balanced to Reserve a/c 30th May</t>
  </si>
  <si>
    <t xml:space="preserve">Balanced to Reserve a/c </t>
  </si>
  <si>
    <t xml:space="preserve">Balanced to reserve account </t>
  </si>
  <si>
    <t>balanced to bank account</t>
  </si>
  <si>
    <t xml:space="preserve">opening balance </t>
  </si>
  <si>
    <t>118b</t>
  </si>
  <si>
    <t>3519 Paul Charles  £335.62 not on statement</t>
  </si>
  <si>
    <t>from bank</t>
  </si>
  <si>
    <t>interest received</t>
  </si>
  <si>
    <t>balanced to bank</t>
  </si>
  <si>
    <t>February Expenditure</t>
  </si>
  <si>
    <t>BT DD taken on 8th Feb &amp; 28th Feb ?</t>
  </si>
  <si>
    <t>cheque or pay in slip no</t>
  </si>
  <si>
    <t>Amount  (inc VAT)</t>
  </si>
  <si>
    <t>Income June 2018</t>
  </si>
  <si>
    <t>Income - August</t>
  </si>
  <si>
    <t>Income - September</t>
  </si>
  <si>
    <t>Income - October</t>
  </si>
  <si>
    <t>Income - December</t>
  </si>
  <si>
    <t>Income - January 2019</t>
  </si>
  <si>
    <t>Bank</t>
  </si>
  <si>
    <t>Expenses - Clerk M Boden</t>
  </si>
  <si>
    <t>Check VAT element once received invoice from BT</t>
  </si>
  <si>
    <t>ICO - Data Protection Fees</t>
  </si>
  <si>
    <t>Hill Memorial Institute rent</t>
  </si>
  <si>
    <t>Not cleared bank account in March - will show in April statement</t>
  </si>
  <si>
    <t>Balances to Reserve Account as at 29th March</t>
  </si>
  <si>
    <t>Closing Balance at 29th March 2019</t>
  </si>
  <si>
    <t>Adjustment for Current Account Balance at 26th March - should be £100 but is £440 difference = £340 - should have been transfered automatically to Reserve a/c to leave balance of £100 on current account</t>
  </si>
  <si>
    <t>opening balance on current account £100 - closing balance should be £100 but adjustment not made by bank in time for statement - balance was £440 - difference = £340 on account - these are linked accounts so current account should only every run with an opening and closing balance of £100</t>
  </si>
  <si>
    <t>Cheque 3519 not cleared bank account - may need to be cancelled</t>
  </si>
  <si>
    <t>Feb'19</t>
  </si>
  <si>
    <t>Total Expenditure</t>
  </si>
  <si>
    <t>Total Income</t>
  </si>
  <si>
    <t>Total Expenditure (reconciliation)</t>
  </si>
  <si>
    <t>Total Income (reconciliation)</t>
  </si>
  <si>
    <t>Income - April 2018</t>
  </si>
  <si>
    <t>May - Expenditure 2018</t>
  </si>
  <si>
    <t>Income - May 2018</t>
  </si>
  <si>
    <t>June - Expenditure 2018</t>
  </si>
  <si>
    <t>July - Expenditure 2018</t>
  </si>
  <si>
    <t>August - Expenditure  2018</t>
  </si>
  <si>
    <t>September - Expenditure 2018</t>
  </si>
  <si>
    <t>October - Expenditure 2018</t>
  </si>
  <si>
    <t>November - Expenditure 2018</t>
  </si>
  <si>
    <t>Income - November - 2018</t>
  </si>
  <si>
    <t>December - Expenditure 2018</t>
  </si>
  <si>
    <t>January - Expenditure 2019</t>
  </si>
  <si>
    <t>Income February - 2019</t>
  </si>
  <si>
    <t>March Expenditure - 2019</t>
  </si>
  <si>
    <t>Income March - 2019</t>
  </si>
  <si>
    <t>Total Income &amp; Expenditure (linked reserve a/c)</t>
  </si>
  <si>
    <t xml:space="preserve">Opening Balance on a/c </t>
  </si>
  <si>
    <t>Total Credit on a/c</t>
  </si>
  <si>
    <t>Less Total Expenditure</t>
  </si>
  <si>
    <t>Less Balance on Credit a/c adjustment at 29/3/19</t>
  </si>
  <si>
    <t>Closing Balance on Reserve linked 29/3/19</t>
  </si>
  <si>
    <t>Balances to Bank statement 29th March 2019</t>
  </si>
  <si>
    <t>Balance on current a/c should be £100 - £340 difference</t>
  </si>
  <si>
    <t>Thornton le Dale Parish Council - Year End March 2019 - Bank Reconciliation - Summary of Bank Accounts</t>
  </si>
  <si>
    <t>Bank Account Number &amp; Description</t>
  </si>
  <si>
    <t>Expenditure</t>
  </si>
  <si>
    <t>Opening &amp; Closing Balances</t>
  </si>
  <si>
    <t>LINKED RESERVE ACCOUNT NUM: 72432578</t>
  </si>
  <si>
    <t>linked to Current a/c 77817435 for automatic transfers</t>
  </si>
  <si>
    <t>Opening Balance 1st April 2018</t>
  </si>
  <si>
    <t>Closing Balance</t>
  </si>
  <si>
    <t>Less Adjustment for balance on linked current a/c</t>
  </si>
  <si>
    <t>LINKED CURRENT ACCOUNT NUM: 77817435</t>
  </si>
  <si>
    <t>linked to Reserve a/c monies auto transfered between accounts by the bank - current account should only ever carry a balance of £100</t>
  </si>
  <si>
    <t>Closing Balance 29th March 2019</t>
  </si>
  <si>
    <t xml:space="preserve">Total Closing Balance on linked Reserve &amp; Current A/cs </t>
  </si>
  <si>
    <t>Balance should be £100 - £340 pending auto transfer to Reserve</t>
  </si>
  <si>
    <t>SKIPTON BUILDING SOCIETY - 3 YEAR FIXED RATE BOND A/C</t>
  </si>
  <si>
    <t>opening balance 1st April 2018</t>
  </si>
  <si>
    <t>Closing Balance 31st March 2019</t>
  </si>
  <si>
    <t>TOTAL CLOSING BALANCE - ALL ACCOUNTS</t>
  </si>
  <si>
    <t>Interest Applied to a/c</t>
  </si>
  <si>
    <t>Prepared by Clerk &amp; Responsible Financial Officer - Emma Douglas-Smith - 17th April 2019</t>
  </si>
  <si>
    <t>Signed : Chair - Cllr Sandra Bell........................................................</t>
  </si>
  <si>
    <t>Signed - Clerk &amp; RFO - Emma Douglas-Smith .....................................</t>
  </si>
  <si>
    <t>Date ...........................</t>
  </si>
  <si>
    <t>Date ...............................</t>
  </si>
  <si>
    <t>Comments &amp; observations for year end balancing (EDS)</t>
  </si>
  <si>
    <t>Staff Costs inc HMRC</t>
  </si>
  <si>
    <t>Clerk Expenses</t>
  </si>
  <si>
    <t>Total of all Staff costs inc HMRC &amp; Expenses</t>
  </si>
  <si>
    <t>Thornton le Dale Parish Council - Monthly Accounts 1April 2018 to 31st March 2019 (Balance sheet &amp; Bank reconciliation)</t>
  </si>
  <si>
    <t xml:space="preserve">Income less Expenditure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</si>
</sst>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 val="singleAccounting"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u/>
      <sz val="12"/>
      <color theme="4"/>
      <name val="Calibri"/>
      <family val="2"/>
      <scheme val="minor"/>
    </font>
    <font>
      <b/>
      <u val="singleAccounting"/>
      <sz val="12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u/>
      <sz val="12"/>
      <color theme="5"/>
      <name val="Calibri"/>
      <family val="2"/>
      <scheme val="minor"/>
    </font>
    <font>
      <b/>
      <u val="singleAccounting"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44" fontId="1" fillId="0" borderId="0" xfId="0" applyNumberFormat="1" applyFont="1"/>
    <xf numFmtId="44" fontId="1" fillId="0" borderId="2" xfId="0" applyNumberFormat="1" applyFont="1" applyBorder="1"/>
    <xf numFmtId="44" fontId="2" fillId="0" borderId="0" xfId="0" applyNumberFormat="1" applyFont="1"/>
    <xf numFmtId="44" fontId="1" fillId="2" borderId="0" xfId="0" applyNumberFormat="1" applyFont="1" applyFill="1"/>
    <xf numFmtId="44" fontId="1" fillId="0" borderId="3" xfId="0" applyNumberFormat="1" applyFont="1" applyBorder="1"/>
    <xf numFmtId="0" fontId="2" fillId="0" borderId="0" xfId="0" applyFont="1"/>
    <xf numFmtId="44" fontId="1" fillId="0" borderId="4" xfId="0" applyNumberFormat="1" applyFont="1" applyBorder="1"/>
    <xf numFmtId="0" fontId="1" fillId="0" borderId="0" xfId="0" applyFont="1" applyAlignment="1">
      <alignment horizontal="right"/>
    </xf>
    <xf numFmtId="44" fontId="3" fillId="0" borderId="0" xfId="0" applyNumberFormat="1" applyFont="1"/>
    <xf numFmtId="8" fontId="1" fillId="0" borderId="0" xfId="0" applyNumberFormat="1" applyFont="1"/>
    <xf numFmtId="44" fontId="4" fillId="0" borderId="0" xfId="0" applyNumberFormat="1" applyFont="1"/>
    <xf numFmtId="0" fontId="5" fillId="0" borderId="0" xfId="0" applyFont="1"/>
    <xf numFmtId="0" fontId="1" fillId="3" borderId="0" xfId="0" applyFont="1" applyFill="1"/>
    <xf numFmtId="0" fontId="1" fillId="0" borderId="0" xfId="0" applyFont="1" applyAlignment="1">
      <alignment horizontal="center"/>
    </xf>
    <xf numFmtId="44" fontId="1" fillId="0" borderId="0" xfId="0" applyNumberFormat="1" applyFont="1" applyAlignment="1">
      <alignment horizontal="center"/>
    </xf>
    <xf numFmtId="0" fontId="7" fillId="0" borderId="0" xfId="0" applyFont="1"/>
    <xf numFmtId="0" fontId="6" fillId="0" borderId="0" xfId="0" applyFont="1"/>
    <xf numFmtId="8" fontId="0" fillId="0" borderId="0" xfId="0" applyNumberForma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4" fontId="7" fillId="0" borderId="0" xfId="0" applyNumberFormat="1" applyFont="1"/>
    <xf numFmtId="8" fontId="7" fillId="0" borderId="0" xfId="0" applyNumberFormat="1" applyFont="1"/>
    <xf numFmtId="8" fontId="1" fillId="0" borderId="0" xfId="0" applyNumberFormat="1" applyFont="1" applyAlignment="1">
      <alignment vertical="top" wrapText="1"/>
    </xf>
    <xf numFmtId="8" fontId="5" fillId="0" borderId="0" xfId="0" applyNumberFormat="1" applyFont="1"/>
    <xf numFmtId="44" fontId="5" fillId="0" borderId="1" xfId="0" applyNumberFormat="1" applyFont="1" applyBorder="1"/>
    <xf numFmtId="44" fontId="9" fillId="0" borderId="4" xfId="0" applyNumberFormat="1" applyFont="1" applyBorder="1"/>
    <xf numFmtId="44" fontId="9" fillId="0" borderId="0" xfId="0" applyNumberFormat="1" applyFont="1"/>
    <xf numFmtId="44" fontId="5" fillId="3" borderId="0" xfId="0" applyNumberFormat="1" applyFont="1" applyFill="1"/>
    <xf numFmtId="44" fontId="10" fillId="0" borderId="0" xfId="0" applyNumberFormat="1" applyFont="1"/>
    <xf numFmtId="44" fontId="12" fillId="0" borderId="0" xfId="0" applyNumberFormat="1" applyFont="1"/>
    <xf numFmtId="8" fontId="9" fillId="0" borderId="0" xfId="0" applyNumberFormat="1" applyFont="1"/>
    <xf numFmtId="8" fontId="9" fillId="0" borderId="0" xfId="0" applyNumberFormat="1" applyFont="1" applyAlignment="1">
      <alignment vertical="top" wrapText="1"/>
    </xf>
    <xf numFmtId="44" fontId="13" fillId="0" borderId="0" xfId="0" applyNumberFormat="1" applyFont="1"/>
    <xf numFmtId="0" fontId="9" fillId="0" borderId="0" xfId="0" applyFont="1"/>
    <xf numFmtId="44" fontId="15" fillId="0" borderId="0" xfId="0" applyNumberFormat="1" applyFont="1"/>
    <xf numFmtId="44" fontId="14" fillId="0" borderId="0" xfId="0" applyNumberFormat="1" applyFont="1"/>
    <xf numFmtId="44" fontId="16" fillId="0" borderId="0" xfId="0" applyNumberFormat="1" applyFont="1"/>
    <xf numFmtId="8" fontId="14" fillId="0" borderId="0" xfId="0" applyNumberFormat="1" applyFont="1"/>
    <xf numFmtId="8" fontId="14" fillId="0" borderId="0" xfId="0" applyNumberFormat="1" applyFont="1" applyAlignment="1">
      <alignment vertical="top" wrapText="1"/>
    </xf>
    <xf numFmtId="0" fontId="14" fillId="0" borderId="0" xfId="0" applyFont="1"/>
    <xf numFmtId="44" fontId="14" fillId="0" borderId="5" xfId="0" applyNumberFormat="1" applyFont="1" applyBorder="1"/>
    <xf numFmtId="44" fontId="11" fillId="0" borderId="0" xfId="0" applyNumberFormat="1" applyFont="1"/>
    <xf numFmtId="0" fontId="5" fillId="3" borderId="6" xfId="0" applyFont="1" applyFill="1" applyBorder="1" applyAlignment="1">
      <alignment horizontal="right"/>
    </xf>
    <xf numFmtId="8" fontId="1" fillId="4" borderId="7" xfId="0" applyNumberFormat="1" applyFont="1" applyFill="1" applyBorder="1"/>
    <xf numFmtId="44" fontId="9" fillId="3" borderId="7" xfId="0" applyNumberFormat="1" applyFont="1" applyFill="1" applyBorder="1"/>
    <xf numFmtId="44" fontId="14" fillId="3" borderId="7" xfId="0" applyNumberFormat="1" applyFont="1" applyFill="1" applyBorder="1"/>
    <xf numFmtId="0" fontId="1" fillId="0" borderId="8" xfId="0" applyFont="1" applyBorder="1"/>
    <xf numFmtId="0" fontId="5" fillId="0" borderId="9" xfId="0" applyFont="1" applyBorder="1" applyAlignment="1">
      <alignment horizontal="right"/>
    </xf>
    <xf numFmtId="0" fontId="1" fillId="0" borderId="10" xfId="0" applyFont="1" applyBorder="1"/>
    <xf numFmtId="0" fontId="5" fillId="0" borderId="10" xfId="0" applyFont="1" applyBorder="1"/>
    <xf numFmtId="0" fontId="1" fillId="0" borderId="11" xfId="0" applyFont="1" applyBorder="1"/>
    <xf numFmtId="8" fontId="1" fillId="0" borderId="12" xfId="0" applyNumberFormat="1" applyFont="1" applyBorder="1"/>
    <xf numFmtId="8" fontId="9" fillId="0" borderId="12" xfId="0" applyNumberFormat="1" applyFont="1" applyBorder="1"/>
    <xf numFmtId="44" fontId="14" fillId="0" borderId="12" xfId="0" applyNumberFormat="1" applyFont="1" applyBorder="1"/>
    <xf numFmtId="0" fontId="1" fillId="0" borderId="13" xfId="0" applyFont="1" applyBorder="1"/>
    <xf numFmtId="8" fontId="1" fillId="4" borderId="0" xfId="0" applyNumberFormat="1" applyFont="1" applyFill="1"/>
    <xf numFmtId="44" fontId="14" fillId="0" borderId="14" xfId="0" applyNumberFormat="1" applyFont="1" applyBorder="1"/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8" fontId="6" fillId="0" borderId="14" xfId="0" applyNumberFormat="1" applyFont="1" applyBorder="1"/>
    <xf numFmtId="0" fontId="0" fillId="0" borderId="0" xfId="0" applyAlignment="1">
      <alignment vertical="top"/>
    </xf>
    <xf numFmtId="0" fontId="6" fillId="4" borderId="6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8" fontId="6" fillId="4" borderId="7" xfId="0" applyNumberFormat="1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right"/>
    </xf>
    <xf numFmtId="8" fontId="6" fillId="0" borderId="0" xfId="0" applyNumberFormat="1" applyFont="1"/>
    <xf numFmtId="0" fontId="0" fillId="0" borderId="10" xfId="0" applyBorder="1"/>
    <xf numFmtId="0" fontId="0" fillId="0" borderId="9" xfId="0" applyBorder="1" applyAlignment="1">
      <alignment horizontal="right"/>
    </xf>
    <xf numFmtId="44" fontId="8" fillId="0" borderId="10" xfId="0" applyNumberFormat="1" applyFont="1" applyBorder="1"/>
    <xf numFmtId="44" fontId="17" fillId="0" borderId="0" xfId="0" applyNumberFormat="1" applyFont="1"/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0" fillId="0" borderId="9" xfId="0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8" fontId="0" fillId="0" borderId="0" xfId="0" applyNumberFormat="1" applyAlignment="1">
      <alignment vertical="top"/>
    </xf>
    <xf numFmtId="0" fontId="0" fillId="0" borderId="10" xfId="0" applyBorder="1" applyAlignment="1">
      <alignment vertical="top"/>
    </xf>
    <xf numFmtId="0" fontId="0" fillId="0" borderId="9" xfId="0" applyBorder="1"/>
    <xf numFmtId="0" fontId="6" fillId="3" borderId="0" xfId="0" applyFont="1" applyFill="1" applyAlignment="1">
      <alignment horizontal="right"/>
    </xf>
    <xf numFmtId="8" fontId="6" fillId="3" borderId="0" xfId="0" applyNumberFormat="1" applyFont="1" applyFill="1"/>
    <xf numFmtId="0" fontId="6" fillId="5" borderId="0" xfId="0" applyFont="1" applyFill="1" applyAlignment="1">
      <alignment horizontal="right"/>
    </xf>
    <xf numFmtId="8" fontId="6" fillId="5" borderId="0" xfId="0" applyNumberFormat="1" applyFont="1" applyFill="1"/>
    <xf numFmtId="0" fontId="0" fillId="0" borderId="11" xfId="0" applyBorder="1"/>
    <xf numFmtId="0" fontId="0" fillId="0" borderId="12" xfId="0" applyBorder="1" applyAlignment="1">
      <alignment horizontal="right"/>
    </xf>
    <xf numFmtId="8" fontId="0" fillId="0" borderId="12" xfId="0" applyNumberFormat="1" applyBorder="1"/>
    <xf numFmtId="0" fontId="0" fillId="0" borderId="12" xfId="0" applyBorder="1"/>
    <xf numFmtId="0" fontId="0" fillId="0" borderId="13" xfId="0" applyBorder="1"/>
    <xf numFmtId="4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 vertical="top" wrapText="1"/>
    </xf>
    <xf numFmtId="0" fontId="5" fillId="4" borderId="0" xfId="0" applyFont="1" applyFill="1" applyAlignment="1">
      <alignment horizontal="center" vertical="top" wrapText="1"/>
    </xf>
    <xf numFmtId="44" fontId="5" fillId="4" borderId="0" xfId="0" applyNumberFormat="1" applyFont="1" applyFill="1" applyAlignment="1">
      <alignment horizontal="center" vertical="top" wrapText="1"/>
    </xf>
    <xf numFmtId="44" fontId="1" fillId="4" borderId="0" xfId="0" applyNumberFormat="1" applyFont="1" applyFill="1" applyAlignment="1">
      <alignment horizontal="center" vertical="top" wrapText="1"/>
    </xf>
    <xf numFmtId="44" fontId="11" fillId="4" borderId="0" xfId="0" applyNumberFormat="1" applyFont="1" applyFill="1" applyAlignment="1">
      <alignment horizontal="center" vertical="top" wrapText="1"/>
    </xf>
    <xf numFmtId="44" fontId="14" fillId="4" borderId="0" xfId="0" applyNumberFormat="1" applyFont="1" applyFill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44" fontId="18" fillId="4" borderId="0" xfId="0" applyNumberFormat="1" applyFont="1" applyFill="1" applyAlignment="1">
      <alignment horizontal="center" vertical="top" wrapText="1"/>
    </xf>
    <xf numFmtId="44" fontId="18" fillId="0" borderId="0" xfId="0" applyNumberFormat="1" applyFont="1"/>
    <xf numFmtId="44" fontId="19" fillId="0" borderId="0" xfId="0" applyNumberFormat="1" applyFont="1"/>
    <xf numFmtId="44" fontId="20" fillId="0" borderId="0" xfId="0" applyNumberFormat="1" applyFont="1"/>
    <xf numFmtId="8" fontId="18" fillId="0" borderId="0" xfId="0" applyNumberFormat="1" applyFont="1"/>
    <xf numFmtId="8" fontId="18" fillId="0" borderId="0" xfId="0" applyNumberFormat="1" applyFont="1" applyAlignment="1">
      <alignment vertical="top" wrapText="1"/>
    </xf>
    <xf numFmtId="44" fontId="18" fillId="3" borderId="7" xfId="0" applyNumberFormat="1" applyFont="1" applyFill="1" applyBorder="1"/>
    <xf numFmtId="44" fontId="18" fillId="0" borderId="12" xfId="0" applyNumberFormat="1" applyFont="1" applyBorder="1"/>
    <xf numFmtId="0" fontId="18" fillId="0" borderId="0" xfId="0" applyFont="1"/>
    <xf numFmtId="44" fontId="18" fillId="0" borderId="5" xfId="0" applyNumberFormat="1" applyFont="1" applyBorder="1"/>
    <xf numFmtId="44" fontId="7" fillId="3" borderId="0" xfId="0" applyNumberFormat="1" applyFont="1" applyFill="1"/>
    <xf numFmtId="0" fontId="7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4"/>
  <sheetViews>
    <sheetView zoomScaleNormal="100" workbookViewId="0">
      <pane ySplit="6" topLeftCell="A275" activePane="bottomLeft" state="frozen"/>
      <selection pane="bottomLeft" activeCell="A279" sqref="A279"/>
    </sheetView>
  </sheetViews>
  <sheetFormatPr defaultRowHeight="15.75" x14ac:dyDescent="0.25"/>
  <cols>
    <col min="1" max="1" width="11.140625" style="15" customWidth="1"/>
    <col min="2" max="2" width="13.7109375" style="9" customWidth="1"/>
    <col min="3" max="3" width="66.42578125" style="1" customWidth="1"/>
    <col min="4" max="4" width="17.42578125" style="2" customWidth="1"/>
    <col min="5" max="5" width="13.5703125" style="2" customWidth="1"/>
    <col min="6" max="6" width="19.42578125" style="2" bestFit="1" customWidth="1"/>
    <col min="7" max="7" width="17.28515625" style="28" customWidth="1"/>
    <col min="8" max="8" width="15.85546875" style="37" customWidth="1"/>
    <col min="9" max="9" width="15.85546875" style="100" customWidth="1"/>
    <col min="10" max="10" width="59.42578125" style="1" customWidth="1"/>
    <col min="11" max="11" width="6.140625" style="1" customWidth="1"/>
    <col min="12" max="16384" width="9.140625" style="1"/>
  </cols>
  <sheetData>
    <row r="1" spans="1:10" x14ac:dyDescent="0.25">
      <c r="C1" s="13" t="s">
        <v>185</v>
      </c>
    </row>
    <row r="2" spans="1:10" ht="16.5" thickBot="1" x14ac:dyDescent="0.3"/>
    <row r="3" spans="1:10" ht="16.5" thickBot="1" x14ac:dyDescent="0.3">
      <c r="B3" s="90"/>
      <c r="C3" s="26" t="s">
        <v>12</v>
      </c>
      <c r="D3" s="3"/>
      <c r="J3" s="13" t="s">
        <v>95</v>
      </c>
    </row>
    <row r="4" spans="1:10" ht="16.5" thickTop="1" x14ac:dyDescent="0.25">
      <c r="B4" s="90"/>
      <c r="C4" s="2"/>
    </row>
    <row r="5" spans="1:10" x14ac:dyDescent="0.25">
      <c r="B5" s="90"/>
      <c r="C5" s="4" t="s">
        <v>4</v>
      </c>
      <c r="F5" s="4" t="s">
        <v>7</v>
      </c>
      <c r="G5" s="30"/>
      <c r="H5" s="36"/>
      <c r="I5" s="101"/>
    </row>
    <row r="6" spans="1:10" s="20" customFormat="1" ht="47.25" x14ac:dyDescent="0.25">
      <c r="B6" s="92" t="s">
        <v>110</v>
      </c>
      <c r="C6" s="92" t="s">
        <v>1</v>
      </c>
      <c r="D6" s="93" t="s">
        <v>111</v>
      </c>
      <c r="E6" s="93" t="s">
        <v>6</v>
      </c>
      <c r="F6" s="94"/>
      <c r="G6" s="95" t="s">
        <v>132</v>
      </c>
      <c r="H6" s="96" t="s">
        <v>133</v>
      </c>
      <c r="I6" s="99" t="s">
        <v>182</v>
      </c>
      <c r="J6" s="92" t="s">
        <v>181</v>
      </c>
    </row>
    <row r="7" spans="1:10" x14ac:dyDescent="0.25">
      <c r="A7" s="15">
        <v>1</v>
      </c>
      <c r="B7" s="9">
        <v>3427</v>
      </c>
      <c r="C7" s="9" t="s">
        <v>8</v>
      </c>
      <c r="D7" s="2">
        <v>168.6</v>
      </c>
      <c r="F7" s="29">
        <v>19220.84</v>
      </c>
      <c r="I7" s="100">
        <f>D7</f>
        <v>168.6</v>
      </c>
      <c r="J7" s="1" t="s">
        <v>96</v>
      </c>
    </row>
    <row r="8" spans="1:10" x14ac:dyDescent="0.25">
      <c r="A8" s="15">
        <v>2</v>
      </c>
      <c r="B8" s="9">
        <v>3428</v>
      </c>
      <c r="C8" s="9" t="s">
        <v>11</v>
      </c>
      <c r="D8" s="2">
        <v>697.35</v>
      </c>
      <c r="I8" s="100">
        <f>D8</f>
        <v>697.35</v>
      </c>
    </row>
    <row r="9" spans="1:10" x14ac:dyDescent="0.25">
      <c r="A9" s="15">
        <v>3</v>
      </c>
      <c r="B9" s="9">
        <v>3429</v>
      </c>
      <c r="C9" s="9" t="s">
        <v>9</v>
      </c>
      <c r="D9" s="2">
        <v>540</v>
      </c>
    </row>
    <row r="10" spans="1:10" x14ac:dyDescent="0.25">
      <c r="A10" s="15">
        <v>4</v>
      </c>
      <c r="B10" s="9">
        <v>3430</v>
      </c>
      <c r="C10" s="9" t="s">
        <v>10</v>
      </c>
      <c r="D10" s="2">
        <v>8.25</v>
      </c>
    </row>
    <row r="11" spans="1:10" x14ac:dyDescent="0.25">
      <c r="A11" s="15">
        <v>5</v>
      </c>
      <c r="B11" s="9">
        <v>3431</v>
      </c>
      <c r="C11" s="9" t="s">
        <v>13</v>
      </c>
      <c r="D11" s="2">
        <v>54.95</v>
      </c>
    </row>
    <row r="12" spans="1:10" x14ac:dyDescent="0.25">
      <c r="A12" s="15">
        <v>6</v>
      </c>
      <c r="B12" s="9">
        <v>3432</v>
      </c>
      <c r="C12" s="9" t="s">
        <v>14</v>
      </c>
      <c r="D12" s="2">
        <v>35.979999999999997</v>
      </c>
      <c r="E12" s="2">
        <v>6</v>
      </c>
    </row>
    <row r="13" spans="1:10" x14ac:dyDescent="0.25">
      <c r="A13" s="15">
        <v>7</v>
      </c>
      <c r="B13" s="9">
        <v>3433</v>
      </c>
      <c r="C13" s="9" t="s">
        <v>15</v>
      </c>
      <c r="D13" s="2">
        <v>166.8</v>
      </c>
      <c r="E13" s="2">
        <v>27.8</v>
      </c>
    </row>
    <row r="14" spans="1:10" x14ac:dyDescent="0.25">
      <c r="A14" s="15">
        <v>8</v>
      </c>
      <c r="B14" s="9">
        <v>3434</v>
      </c>
      <c r="C14" s="9" t="s">
        <v>15</v>
      </c>
      <c r="D14" s="2">
        <v>192</v>
      </c>
      <c r="E14" s="2">
        <v>32</v>
      </c>
    </row>
    <row r="15" spans="1:10" x14ac:dyDescent="0.25">
      <c r="A15" s="15">
        <v>9</v>
      </c>
      <c r="B15" s="9">
        <v>3395</v>
      </c>
      <c r="C15" s="9" t="s">
        <v>16</v>
      </c>
      <c r="D15" s="5">
        <v>128</v>
      </c>
    </row>
    <row r="16" spans="1:10" x14ac:dyDescent="0.25">
      <c r="A16" s="15">
        <v>10</v>
      </c>
      <c r="B16" s="9">
        <v>3436</v>
      </c>
      <c r="C16" s="9" t="s">
        <v>17</v>
      </c>
      <c r="D16" s="5">
        <v>25</v>
      </c>
    </row>
    <row r="17" spans="1:11" x14ac:dyDescent="0.25">
      <c r="A17" s="15">
        <v>11</v>
      </c>
      <c r="B17" s="9">
        <v>3437</v>
      </c>
      <c r="C17" s="9" t="s">
        <v>18</v>
      </c>
      <c r="D17" s="2">
        <v>90</v>
      </c>
    </row>
    <row r="18" spans="1:11" x14ac:dyDescent="0.25">
      <c r="A18" s="15">
        <v>12</v>
      </c>
      <c r="B18" s="9">
        <v>3438</v>
      </c>
      <c r="C18" s="9" t="s">
        <v>19</v>
      </c>
      <c r="D18" s="2">
        <v>281.08</v>
      </c>
    </row>
    <row r="19" spans="1:11" x14ac:dyDescent="0.25">
      <c r="A19" s="15">
        <v>13</v>
      </c>
      <c r="B19" s="9">
        <v>3439</v>
      </c>
      <c r="C19" s="9" t="s">
        <v>20</v>
      </c>
      <c r="D19" s="2">
        <v>35</v>
      </c>
    </row>
    <row r="20" spans="1:11" x14ac:dyDescent="0.25">
      <c r="A20" s="15">
        <v>14</v>
      </c>
      <c r="B20" s="9">
        <v>3440</v>
      </c>
      <c r="C20" s="9" t="s">
        <v>21</v>
      </c>
      <c r="D20" s="2">
        <v>309.39</v>
      </c>
    </row>
    <row r="21" spans="1:11" x14ac:dyDescent="0.25">
      <c r="A21" s="15">
        <v>15</v>
      </c>
      <c r="B21" s="9">
        <v>3441</v>
      </c>
      <c r="C21" s="9" t="s">
        <v>183</v>
      </c>
      <c r="D21" s="2">
        <v>137.69999999999999</v>
      </c>
      <c r="I21" s="100">
        <f>D21</f>
        <v>137.69999999999999</v>
      </c>
    </row>
    <row r="22" spans="1:11" x14ac:dyDescent="0.25">
      <c r="A22" s="15">
        <v>16</v>
      </c>
      <c r="B22" s="9">
        <v>3442</v>
      </c>
      <c r="C22" s="9" t="s">
        <v>24</v>
      </c>
      <c r="D22" s="2">
        <v>46.08</v>
      </c>
      <c r="E22" s="2">
        <v>7.68</v>
      </c>
    </row>
    <row r="23" spans="1:11" x14ac:dyDescent="0.25">
      <c r="D23" s="6">
        <f>SUM(D7:D22)</f>
        <v>2916.18</v>
      </c>
      <c r="E23" s="6">
        <f>SUM(E12:E22)</f>
        <v>73.47999999999999</v>
      </c>
      <c r="F23" s="28">
        <v>-2916.18</v>
      </c>
      <c r="G23" s="28">
        <f>D23</f>
        <v>2916.18</v>
      </c>
    </row>
    <row r="25" spans="1:11" x14ac:dyDescent="0.25">
      <c r="C25" s="7" t="s">
        <v>134</v>
      </c>
    </row>
    <row r="26" spans="1:11" x14ac:dyDescent="0.25">
      <c r="B26" s="9" t="s">
        <v>22</v>
      </c>
      <c r="C26" s="9" t="s">
        <v>23</v>
      </c>
      <c r="D26" s="2">
        <v>14000</v>
      </c>
    </row>
    <row r="27" spans="1:11" x14ac:dyDescent="0.25">
      <c r="B27" s="9">
        <v>694</v>
      </c>
      <c r="C27" s="9" t="s">
        <v>27</v>
      </c>
      <c r="D27" s="2">
        <v>229.5</v>
      </c>
    </row>
    <row r="28" spans="1:11" x14ac:dyDescent="0.25">
      <c r="B28" s="9">
        <v>695</v>
      </c>
      <c r="C28" s="9" t="s">
        <v>27</v>
      </c>
      <c r="D28" s="2">
        <v>67.5</v>
      </c>
    </row>
    <row r="29" spans="1:11" x14ac:dyDescent="0.25">
      <c r="B29" s="9">
        <v>696</v>
      </c>
      <c r="C29" s="9" t="s">
        <v>27</v>
      </c>
      <c r="D29" s="2">
        <v>40.5</v>
      </c>
    </row>
    <row r="30" spans="1:11" x14ac:dyDescent="0.25">
      <c r="C30" s="9" t="s">
        <v>28</v>
      </c>
      <c r="D30" s="2">
        <v>1.01</v>
      </c>
    </row>
    <row r="31" spans="1:11" x14ac:dyDescent="0.25">
      <c r="B31" s="9">
        <v>697</v>
      </c>
      <c r="C31" s="9" t="s">
        <v>27</v>
      </c>
      <c r="D31" s="8">
        <v>164.51</v>
      </c>
    </row>
    <row r="32" spans="1:11" x14ac:dyDescent="0.25">
      <c r="D32" s="6">
        <f>SUM(D26:D31)</f>
        <v>14503.02</v>
      </c>
      <c r="F32" s="8">
        <v>14503.02</v>
      </c>
      <c r="H32" s="37">
        <f>F32</f>
        <v>14503.02</v>
      </c>
      <c r="K32" s="2"/>
    </row>
    <row r="33" spans="1:11" x14ac:dyDescent="0.25">
      <c r="F33" s="6">
        <f>SUM(F7:F32)</f>
        <v>30807.68</v>
      </c>
      <c r="J33" s="1" t="s">
        <v>97</v>
      </c>
      <c r="K33" s="2"/>
    </row>
    <row r="35" spans="1:11" x14ac:dyDescent="0.25">
      <c r="B35" s="90"/>
      <c r="C35" s="4" t="s">
        <v>135</v>
      </c>
      <c r="F35" s="4" t="s">
        <v>7</v>
      </c>
      <c r="G35" s="30"/>
      <c r="H35" s="36"/>
      <c r="I35" s="101"/>
    </row>
    <row r="36" spans="1:11" x14ac:dyDescent="0.25">
      <c r="B36" s="9" t="s">
        <v>0</v>
      </c>
      <c r="C36" s="9" t="s">
        <v>1</v>
      </c>
      <c r="D36" s="2" t="s">
        <v>2</v>
      </c>
      <c r="E36" s="2" t="s">
        <v>3</v>
      </c>
    </row>
    <row r="37" spans="1:11" x14ac:dyDescent="0.25">
      <c r="A37" s="15">
        <v>17</v>
      </c>
      <c r="B37" s="9">
        <v>3443</v>
      </c>
      <c r="C37" s="9" t="s">
        <v>8</v>
      </c>
      <c r="D37" s="2">
        <v>166</v>
      </c>
      <c r="F37" s="2">
        <v>30807.68</v>
      </c>
      <c r="I37" s="100">
        <f>D37</f>
        <v>166</v>
      </c>
    </row>
    <row r="38" spans="1:11" x14ac:dyDescent="0.25">
      <c r="A38" s="15">
        <v>18</v>
      </c>
      <c r="B38" s="9">
        <v>3444</v>
      </c>
      <c r="C38" s="9" t="s">
        <v>11</v>
      </c>
      <c r="D38" s="2">
        <v>699.95</v>
      </c>
      <c r="I38" s="100">
        <f>D38</f>
        <v>699.95</v>
      </c>
    </row>
    <row r="39" spans="1:11" x14ac:dyDescent="0.25">
      <c r="A39" s="15">
        <v>19</v>
      </c>
      <c r="B39" s="9">
        <v>3445</v>
      </c>
      <c r="C39" s="9" t="s">
        <v>26</v>
      </c>
      <c r="D39" s="2">
        <v>100</v>
      </c>
    </row>
    <row r="40" spans="1:11" x14ac:dyDescent="0.25">
      <c r="A40" s="15">
        <v>20</v>
      </c>
      <c r="B40" s="9">
        <v>3446</v>
      </c>
      <c r="C40" s="9" t="s">
        <v>183</v>
      </c>
      <c r="D40" s="2">
        <v>51.3</v>
      </c>
      <c r="I40" s="100">
        <f>D40</f>
        <v>51.3</v>
      </c>
    </row>
    <row r="41" spans="1:11" x14ac:dyDescent="0.25">
      <c r="A41" s="15" t="s">
        <v>33</v>
      </c>
      <c r="B41" s="9" t="s">
        <v>34</v>
      </c>
      <c r="C41" s="9" t="s">
        <v>35</v>
      </c>
      <c r="D41" s="2">
        <v>154.97999999999999</v>
      </c>
      <c r="E41" s="2">
        <v>25.83</v>
      </c>
    </row>
    <row r="42" spans="1:11" x14ac:dyDescent="0.25">
      <c r="A42" s="15">
        <v>21</v>
      </c>
      <c r="B42" s="9">
        <v>3447</v>
      </c>
      <c r="C42" s="9" t="s">
        <v>30</v>
      </c>
      <c r="D42" s="8">
        <v>212</v>
      </c>
      <c r="E42" s="8"/>
    </row>
    <row r="43" spans="1:11" x14ac:dyDescent="0.25">
      <c r="D43" s="6">
        <f>SUM(D37:D42)</f>
        <v>1384.23</v>
      </c>
      <c r="E43" s="6">
        <f>SUM(E37:E42)</f>
        <v>25.83</v>
      </c>
    </row>
    <row r="44" spans="1:11" x14ac:dyDescent="0.25">
      <c r="F44" s="28">
        <v>-1384.23</v>
      </c>
      <c r="G44" s="28">
        <f>D43</f>
        <v>1384.23</v>
      </c>
    </row>
    <row r="45" spans="1:11" x14ac:dyDescent="0.25">
      <c r="B45" s="90"/>
      <c r="C45" s="4" t="s">
        <v>136</v>
      </c>
    </row>
    <row r="46" spans="1:11" x14ac:dyDescent="0.25">
      <c r="B46" s="9">
        <v>699</v>
      </c>
      <c r="C46" s="9" t="s">
        <v>25</v>
      </c>
      <c r="D46" s="2">
        <v>30</v>
      </c>
    </row>
    <row r="47" spans="1:11" x14ac:dyDescent="0.25">
      <c r="B47" s="9">
        <v>700</v>
      </c>
      <c r="C47" s="9" t="s">
        <v>29</v>
      </c>
      <c r="D47" s="8">
        <v>27</v>
      </c>
    </row>
    <row r="48" spans="1:11" x14ac:dyDescent="0.25">
      <c r="D48" s="6">
        <f>SUM(D46:D47)</f>
        <v>57</v>
      </c>
    </row>
    <row r="49" spans="1:10" x14ac:dyDescent="0.25">
      <c r="F49" s="8">
        <v>57</v>
      </c>
      <c r="H49" s="37">
        <f>F49</f>
        <v>57</v>
      </c>
    </row>
    <row r="50" spans="1:10" x14ac:dyDescent="0.25">
      <c r="F50" s="6">
        <f>SUM(F37:F49)</f>
        <v>29480.45</v>
      </c>
      <c r="J50" s="1" t="s">
        <v>98</v>
      </c>
    </row>
    <row r="52" spans="1:10" x14ac:dyDescent="0.25">
      <c r="B52" s="90"/>
      <c r="C52" s="4" t="s">
        <v>137</v>
      </c>
    </row>
    <row r="53" spans="1:10" x14ac:dyDescent="0.25">
      <c r="B53" s="9" t="s">
        <v>0</v>
      </c>
      <c r="C53" s="9" t="s">
        <v>1</v>
      </c>
      <c r="D53" s="2" t="s">
        <v>2</v>
      </c>
      <c r="E53" s="2" t="s">
        <v>6</v>
      </c>
      <c r="F53" s="4" t="s">
        <v>7</v>
      </c>
      <c r="G53" s="30"/>
      <c r="H53" s="36"/>
      <c r="I53" s="101"/>
    </row>
    <row r="54" spans="1:10" x14ac:dyDescent="0.25">
      <c r="A54" s="15">
        <v>23</v>
      </c>
      <c r="B54" s="9">
        <v>3449</v>
      </c>
      <c r="C54" s="9" t="s">
        <v>8</v>
      </c>
      <c r="D54" s="2">
        <v>166.2</v>
      </c>
      <c r="F54" s="2">
        <v>29480.45</v>
      </c>
      <c r="I54" s="100">
        <f>D54</f>
        <v>166.2</v>
      </c>
    </row>
    <row r="55" spans="1:10" x14ac:dyDescent="0.25">
      <c r="A55" s="15">
        <v>24</v>
      </c>
      <c r="B55" s="9">
        <v>3450</v>
      </c>
      <c r="C55" s="9" t="s">
        <v>11</v>
      </c>
      <c r="D55" s="2">
        <v>699.75</v>
      </c>
      <c r="I55" s="100">
        <f>D55</f>
        <v>699.75</v>
      </c>
    </row>
    <row r="56" spans="1:10" x14ac:dyDescent="0.25">
      <c r="A56" s="15">
        <v>25</v>
      </c>
      <c r="B56" s="9">
        <v>3451</v>
      </c>
      <c r="C56" s="9" t="s">
        <v>31</v>
      </c>
      <c r="D56" s="2">
        <v>2208</v>
      </c>
    </row>
    <row r="57" spans="1:10" x14ac:dyDescent="0.25">
      <c r="A57" s="15">
        <v>26</v>
      </c>
      <c r="B57" s="9">
        <v>3452</v>
      </c>
      <c r="C57" s="9" t="s">
        <v>30</v>
      </c>
      <c r="D57" s="2">
        <v>795.5</v>
      </c>
    </row>
    <row r="58" spans="1:10" x14ac:dyDescent="0.25">
      <c r="A58" s="15">
        <v>27</v>
      </c>
      <c r="B58" s="9">
        <v>3453</v>
      </c>
      <c r="C58" s="9" t="s">
        <v>32</v>
      </c>
      <c r="D58" s="2">
        <v>262.5</v>
      </c>
    </row>
    <row r="59" spans="1:10" x14ac:dyDescent="0.25">
      <c r="A59" s="15">
        <v>28</v>
      </c>
      <c r="B59" s="9">
        <v>3454</v>
      </c>
      <c r="C59" s="9" t="s">
        <v>183</v>
      </c>
      <c r="D59" s="2">
        <v>28.8</v>
      </c>
      <c r="I59" s="100">
        <f>D59</f>
        <v>28.8</v>
      </c>
    </row>
    <row r="60" spans="1:10" x14ac:dyDescent="0.25">
      <c r="A60" s="15">
        <v>29</v>
      </c>
      <c r="B60" s="9">
        <v>3455</v>
      </c>
      <c r="C60" s="9" t="s">
        <v>24</v>
      </c>
      <c r="D60" s="2">
        <v>46.8</v>
      </c>
      <c r="E60" s="2">
        <v>7.8</v>
      </c>
      <c r="I60" s="100">
        <f>D60</f>
        <v>46.8</v>
      </c>
    </row>
    <row r="61" spans="1:10" x14ac:dyDescent="0.25">
      <c r="A61" s="15" t="s">
        <v>41</v>
      </c>
      <c r="B61" s="9" t="s">
        <v>34</v>
      </c>
      <c r="C61" s="9" t="s">
        <v>35</v>
      </c>
      <c r="D61" s="8">
        <v>56.16</v>
      </c>
      <c r="E61" s="2">
        <v>9.36</v>
      </c>
    </row>
    <row r="62" spans="1:10" x14ac:dyDescent="0.25">
      <c r="D62" s="6">
        <f>SUM(D54:D61)</f>
        <v>4263.71</v>
      </c>
      <c r="E62" s="6">
        <f>SUM(E60:E61)</f>
        <v>17.16</v>
      </c>
      <c r="F62" s="28">
        <v>-4263.71</v>
      </c>
      <c r="G62" s="28">
        <f>D62</f>
        <v>4263.71</v>
      </c>
    </row>
    <row r="64" spans="1:10" x14ac:dyDescent="0.25">
      <c r="C64" s="7" t="s">
        <v>112</v>
      </c>
    </row>
    <row r="65" spans="1:9" x14ac:dyDescent="0.25">
      <c r="C65" s="9" t="s">
        <v>28</v>
      </c>
      <c r="D65" s="2">
        <v>1.27</v>
      </c>
    </row>
    <row r="66" spans="1:9" x14ac:dyDescent="0.25">
      <c r="C66" s="9" t="s">
        <v>28</v>
      </c>
      <c r="D66" s="2">
        <v>1.1000000000000001</v>
      </c>
    </row>
    <row r="67" spans="1:9" x14ac:dyDescent="0.25">
      <c r="C67" s="9" t="s">
        <v>40</v>
      </c>
      <c r="D67" s="2">
        <v>120</v>
      </c>
    </row>
    <row r="68" spans="1:9" x14ac:dyDescent="0.25">
      <c r="C68" s="9" t="s">
        <v>6</v>
      </c>
      <c r="D68" s="2">
        <v>952.84</v>
      </c>
    </row>
    <row r="69" spans="1:9" x14ac:dyDescent="0.25">
      <c r="D69" s="6">
        <f>SUM(D65:D68)</f>
        <v>1075.21</v>
      </c>
      <c r="F69" s="2">
        <v>1075.21</v>
      </c>
      <c r="H69" s="37">
        <f>F69</f>
        <v>1075.21</v>
      </c>
    </row>
    <row r="70" spans="1:9" x14ac:dyDescent="0.25">
      <c r="F70" s="6">
        <f>SUM(F54:F69)</f>
        <v>26291.95</v>
      </c>
    </row>
    <row r="72" spans="1:9" x14ac:dyDescent="0.25">
      <c r="B72" s="90"/>
      <c r="C72" s="4" t="s">
        <v>138</v>
      </c>
    </row>
    <row r="73" spans="1:9" x14ac:dyDescent="0.25">
      <c r="B73" s="9" t="s">
        <v>0</v>
      </c>
      <c r="C73" s="1" t="s">
        <v>1</v>
      </c>
      <c r="D73" s="2" t="s">
        <v>2</v>
      </c>
      <c r="E73" s="2" t="s">
        <v>6</v>
      </c>
      <c r="F73" s="4" t="s">
        <v>7</v>
      </c>
      <c r="G73" s="30"/>
      <c r="H73" s="36"/>
      <c r="I73" s="101"/>
    </row>
    <row r="74" spans="1:9" x14ac:dyDescent="0.25">
      <c r="F74" s="2">
        <v>26291.95</v>
      </c>
    </row>
    <row r="75" spans="1:9" x14ac:dyDescent="0.25">
      <c r="A75" s="15">
        <v>30</v>
      </c>
      <c r="B75" s="9">
        <v>3456</v>
      </c>
      <c r="C75" s="9" t="s">
        <v>18</v>
      </c>
      <c r="D75" s="2">
        <v>45</v>
      </c>
    </row>
    <row r="76" spans="1:9" x14ac:dyDescent="0.25">
      <c r="A76" s="15">
        <v>31</v>
      </c>
      <c r="B76" s="9">
        <v>3457</v>
      </c>
      <c r="C76" s="9" t="s">
        <v>36</v>
      </c>
      <c r="D76" s="2">
        <v>9.42</v>
      </c>
    </row>
    <row r="77" spans="1:9" x14ac:dyDescent="0.25">
      <c r="A77" s="15">
        <v>32</v>
      </c>
      <c r="B77" s="9">
        <v>3458</v>
      </c>
      <c r="C77" s="9" t="s">
        <v>8</v>
      </c>
      <c r="D77" s="2">
        <v>178.8</v>
      </c>
      <c r="I77" s="100">
        <f>D77</f>
        <v>178.8</v>
      </c>
    </row>
    <row r="78" spans="1:9" x14ac:dyDescent="0.25">
      <c r="A78" s="15">
        <v>33</v>
      </c>
      <c r="B78" s="9">
        <v>3459</v>
      </c>
      <c r="C78" s="9" t="s">
        <v>11</v>
      </c>
      <c r="D78" s="2">
        <v>750.86</v>
      </c>
      <c r="I78" s="100">
        <f>D78</f>
        <v>750.86</v>
      </c>
    </row>
    <row r="79" spans="1:9" x14ac:dyDescent="0.25">
      <c r="A79" s="15">
        <v>34</v>
      </c>
      <c r="B79" s="9">
        <v>3460</v>
      </c>
      <c r="C79" s="90" t="s">
        <v>31</v>
      </c>
      <c r="D79" s="2">
        <v>1472</v>
      </c>
    </row>
    <row r="80" spans="1:9" x14ac:dyDescent="0.25">
      <c r="A80" s="15">
        <v>35</v>
      </c>
      <c r="B80" s="9">
        <v>3461</v>
      </c>
      <c r="C80" s="9" t="s">
        <v>10</v>
      </c>
      <c r="D80" s="2">
        <v>7.34</v>
      </c>
    </row>
    <row r="81" spans="1:10" x14ac:dyDescent="0.25">
      <c r="A81" s="15">
        <v>36</v>
      </c>
      <c r="B81" s="9">
        <v>3462</v>
      </c>
      <c r="C81" s="9" t="s">
        <v>37</v>
      </c>
      <c r="D81" s="2">
        <v>26.24</v>
      </c>
    </row>
    <row r="82" spans="1:10" x14ac:dyDescent="0.25">
      <c r="A82" s="15">
        <v>37</v>
      </c>
      <c r="B82" s="9">
        <v>3463</v>
      </c>
      <c r="C82" s="9" t="s">
        <v>38</v>
      </c>
      <c r="D82" s="2">
        <v>10.199999999999999</v>
      </c>
      <c r="E82" s="2">
        <v>1.7</v>
      </c>
    </row>
    <row r="83" spans="1:10" x14ac:dyDescent="0.25">
      <c r="A83" s="15">
        <v>38</v>
      </c>
      <c r="B83" s="9">
        <v>3465</v>
      </c>
      <c r="C83" s="9" t="s">
        <v>39</v>
      </c>
      <c r="D83" s="2">
        <v>18</v>
      </c>
    </row>
    <row r="84" spans="1:10" x14ac:dyDescent="0.25">
      <c r="A84" s="15">
        <v>39</v>
      </c>
      <c r="B84" s="9">
        <v>3466</v>
      </c>
      <c r="C84" s="9" t="s">
        <v>183</v>
      </c>
      <c r="D84" s="2">
        <v>28.8</v>
      </c>
      <c r="I84" s="100">
        <f>D84</f>
        <v>28.8</v>
      </c>
    </row>
    <row r="85" spans="1:10" x14ac:dyDescent="0.25">
      <c r="A85" s="15">
        <v>40</v>
      </c>
      <c r="B85" s="9">
        <v>3467</v>
      </c>
      <c r="C85" s="9" t="s">
        <v>32</v>
      </c>
      <c r="D85" s="8">
        <v>442.5</v>
      </c>
      <c r="E85" s="8"/>
    </row>
    <row r="86" spans="1:10" x14ac:dyDescent="0.25">
      <c r="D86" s="6">
        <f>SUM(D74:D85)</f>
        <v>2989.16</v>
      </c>
      <c r="E86" s="6">
        <v>1.7</v>
      </c>
      <c r="F86" s="27">
        <v>-2989.16</v>
      </c>
      <c r="G86" s="28">
        <f>D86</f>
        <v>2989.16</v>
      </c>
    </row>
    <row r="87" spans="1:10" x14ac:dyDescent="0.25">
      <c r="F87" s="6">
        <f>SUM(F74:F86)</f>
        <v>23302.79</v>
      </c>
      <c r="J87" s="1" t="s">
        <v>99</v>
      </c>
    </row>
    <row r="89" spans="1:10" x14ac:dyDescent="0.25">
      <c r="B89" s="90"/>
      <c r="C89" s="4" t="s">
        <v>139</v>
      </c>
    </row>
    <row r="90" spans="1:10" x14ac:dyDescent="0.25">
      <c r="B90" s="9" t="s">
        <v>0</v>
      </c>
      <c r="C90" s="9" t="s">
        <v>1</v>
      </c>
      <c r="D90" s="2" t="s">
        <v>2</v>
      </c>
      <c r="E90" s="2" t="s">
        <v>6</v>
      </c>
      <c r="F90" s="4" t="s">
        <v>7</v>
      </c>
      <c r="G90" s="30"/>
      <c r="H90" s="36"/>
      <c r="I90" s="101"/>
    </row>
    <row r="91" spans="1:10" x14ac:dyDescent="0.25">
      <c r="A91" s="15">
        <v>41</v>
      </c>
      <c r="B91" s="9">
        <v>3468</v>
      </c>
      <c r="C91" s="9" t="s">
        <v>8</v>
      </c>
      <c r="D91" s="2">
        <v>169.4</v>
      </c>
      <c r="F91" s="2">
        <v>23302.79</v>
      </c>
      <c r="I91" s="100">
        <f>D91</f>
        <v>169.4</v>
      </c>
    </row>
    <row r="92" spans="1:10" x14ac:dyDescent="0.25">
      <c r="A92" s="15">
        <v>42</v>
      </c>
      <c r="B92" s="9">
        <v>3469</v>
      </c>
      <c r="C92" s="9" t="s">
        <v>11</v>
      </c>
      <c r="D92" s="2">
        <v>713.46</v>
      </c>
      <c r="I92" s="100">
        <f>D92</f>
        <v>713.46</v>
      </c>
    </row>
    <row r="93" spans="1:10" x14ac:dyDescent="0.25">
      <c r="A93" s="15">
        <v>43</v>
      </c>
      <c r="B93" s="9">
        <v>3470</v>
      </c>
      <c r="C93" s="9" t="s">
        <v>42</v>
      </c>
      <c r="D93" s="2">
        <v>60</v>
      </c>
    </row>
    <row r="94" spans="1:10" x14ac:dyDescent="0.25">
      <c r="A94" s="15">
        <v>44</v>
      </c>
      <c r="B94" s="9">
        <v>3471</v>
      </c>
      <c r="C94" s="9" t="s">
        <v>43</v>
      </c>
      <c r="D94" s="2">
        <v>24.93</v>
      </c>
    </row>
    <row r="95" spans="1:10" x14ac:dyDescent="0.25">
      <c r="A95" s="15">
        <v>45</v>
      </c>
      <c r="B95" s="9">
        <v>3472</v>
      </c>
      <c r="C95" s="9" t="s">
        <v>44</v>
      </c>
      <c r="D95" s="2">
        <v>115</v>
      </c>
    </row>
    <row r="96" spans="1:10" x14ac:dyDescent="0.25">
      <c r="A96" s="15">
        <v>46</v>
      </c>
      <c r="B96" s="9">
        <v>3473</v>
      </c>
      <c r="C96" s="9" t="s">
        <v>45</v>
      </c>
      <c r="D96" s="2">
        <v>19.989999999999998</v>
      </c>
    </row>
    <row r="97" spans="1:9" x14ac:dyDescent="0.25">
      <c r="A97" s="15">
        <v>48</v>
      </c>
      <c r="B97" s="9">
        <v>3475</v>
      </c>
      <c r="C97" s="9" t="s">
        <v>46</v>
      </c>
      <c r="D97" s="2">
        <v>202.5</v>
      </c>
    </row>
    <row r="98" spans="1:9" x14ac:dyDescent="0.25">
      <c r="A98" s="15">
        <v>49</v>
      </c>
      <c r="B98" s="9">
        <v>3476</v>
      </c>
      <c r="C98" s="90" t="s">
        <v>183</v>
      </c>
      <c r="D98" s="2">
        <v>71.599999999999994</v>
      </c>
      <c r="I98" s="100">
        <f>D98</f>
        <v>71.599999999999994</v>
      </c>
    </row>
    <row r="99" spans="1:9" x14ac:dyDescent="0.25">
      <c r="A99" s="15">
        <v>50</v>
      </c>
      <c r="B99" s="9">
        <v>3477</v>
      </c>
      <c r="C99" s="9" t="s">
        <v>47</v>
      </c>
      <c r="D99" s="2">
        <v>281.25</v>
      </c>
    </row>
    <row r="100" spans="1:9" x14ac:dyDescent="0.25">
      <c r="A100" s="15">
        <v>51</v>
      </c>
      <c r="B100" s="9">
        <v>3478</v>
      </c>
      <c r="C100" s="9" t="s">
        <v>48</v>
      </c>
      <c r="D100" s="2">
        <v>92.5</v>
      </c>
    </row>
    <row r="101" spans="1:9" ht="18" x14ac:dyDescent="0.4">
      <c r="A101" s="15" t="s">
        <v>59</v>
      </c>
      <c r="B101" s="9" t="s">
        <v>34</v>
      </c>
      <c r="C101" s="9" t="s">
        <v>35</v>
      </c>
      <c r="D101" s="2">
        <v>148.72</v>
      </c>
      <c r="E101" s="10">
        <v>24.79</v>
      </c>
    </row>
    <row r="102" spans="1:9" ht="18" x14ac:dyDescent="0.4">
      <c r="D102" s="6">
        <f>SUM(D91:D101)</f>
        <v>1899.35</v>
      </c>
      <c r="E102" s="10">
        <v>24.79</v>
      </c>
      <c r="F102" s="28">
        <v>-1899.35</v>
      </c>
      <c r="G102" s="28">
        <f>D102</f>
        <v>1899.35</v>
      </c>
    </row>
    <row r="104" spans="1:9" x14ac:dyDescent="0.25">
      <c r="C104" s="7" t="s">
        <v>113</v>
      </c>
    </row>
    <row r="105" spans="1:9" x14ac:dyDescent="0.25">
      <c r="C105" s="9" t="s">
        <v>28</v>
      </c>
      <c r="D105" s="2">
        <v>1.07</v>
      </c>
    </row>
    <row r="106" spans="1:9" x14ac:dyDescent="0.25">
      <c r="C106" s="9" t="s">
        <v>60</v>
      </c>
      <c r="D106" s="2">
        <v>115</v>
      </c>
    </row>
    <row r="107" spans="1:9" x14ac:dyDescent="0.25">
      <c r="C107" s="9" t="s">
        <v>56</v>
      </c>
      <c r="D107" s="2">
        <v>3696.48</v>
      </c>
    </row>
    <row r="108" spans="1:9" x14ac:dyDescent="0.25">
      <c r="B108" s="9">
        <v>702</v>
      </c>
      <c r="C108" s="9" t="s">
        <v>40</v>
      </c>
      <c r="D108" s="2">
        <v>190</v>
      </c>
    </row>
    <row r="109" spans="1:9" ht="18" x14ac:dyDescent="0.4">
      <c r="D109" s="6">
        <f>SUM(D105:D108)</f>
        <v>4002.55</v>
      </c>
      <c r="F109" s="10">
        <v>4002.55</v>
      </c>
      <c r="G109" s="31"/>
      <c r="H109" s="38">
        <f>F109</f>
        <v>4002.55</v>
      </c>
      <c r="I109" s="102"/>
    </row>
    <row r="110" spans="1:9" x14ac:dyDescent="0.25">
      <c r="F110" s="8">
        <f>SUM(F91:F109)</f>
        <v>25405.99</v>
      </c>
    </row>
    <row r="112" spans="1:9" x14ac:dyDescent="0.25">
      <c r="B112" s="90"/>
      <c r="C112" s="4" t="s">
        <v>140</v>
      </c>
    </row>
    <row r="113" spans="1:12" x14ac:dyDescent="0.25">
      <c r="B113" s="9" t="s">
        <v>0</v>
      </c>
      <c r="C113" s="9" t="s">
        <v>1</v>
      </c>
      <c r="D113" s="2" t="s">
        <v>2</v>
      </c>
      <c r="E113" s="2" t="s">
        <v>6</v>
      </c>
      <c r="F113" s="4" t="s">
        <v>7</v>
      </c>
      <c r="G113" s="30"/>
      <c r="H113" s="36"/>
      <c r="I113" s="101"/>
    </row>
    <row r="114" spans="1:12" x14ac:dyDescent="0.25">
      <c r="A114" s="15">
        <v>52</v>
      </c>
      <c r="B114" s="9">
        <v>3479</v>
      </c>
      <c r="C114" s="9" t="s">
        <v>49</v>
      </c>
      <c r="D114" s="2">
        <v>12</v>
      </c>
      <c r="E114" s="2">
        <v>2</v>
      </c>
      <c r="F114" s="2">
        <v>25405.99</v>
      </c>
      <c r="L114" s="7"/>
    </row>
    <row r="115" spans="1:12" x14ac:dyDescent="0.25">
      <c r="A115" s="15">
        <v>53</v>
      </c>
      <c r="B115" s="9">
        <v>3480</v>
      </c>
      <c r="C115" s="9" t="s">
        <v>8</v>
      </c>
      <c r="D115" s="2">
        <v>169.6</v>
      </c>
      <c r="I115" s="100">
        <f>D115</f>
        <v>169.6</v>
      </c>
    </row>
    <row r="116" spans="1:12" x14ac:dyDescent="0.25">
      <c r="A116" s="15">
        <v>54</v>
      </c>
      <c r="B116" s="9">
        <v>3481</v>
      </c>
      <c r="C116" s="9" t="s">
        <v>11</v>
      </c>
      <c r="D116" s="2">
        <v>713.26</v>
      </c>
      <c r="I116" s="100">
        <f>D116</f>
        <v>713.26</v>
      </c>
    </row>
    <row r="117" spans="1:12" x14ac:dyDescent="0.25">
      <c r="A117" s="15">
        <v>55</v>
      </c>
      <c r="B117" s="9">
        <v>3482</v>
      </c>
      <c r="C117" s="9" t="s">
        <v>50</v>
      </c>
      <c r="D117" s="2">
        <v>44</v>
      </c>
    </row>
    <row r="118" spans="1:12" x14ac:dyDescent="0.25">
      <c r="A118" s="15">
        <v>57</v>
      </c>
      <c r="B118" s="9">
        <v>3484</v>
      </c>
      <c r="C118" s="9" t="s">
        <v>52</v>
      </c>
      <c r="D118" s="2">
        <v>44.1</v>
      </c>
    </row>
    <row r="119" spans="1:12" x14ac:dyDescent="0.25">
      <c r="A119" s="15">
        <v>58</v>
      </c>
      <c r="B119" s="9">
        <v>3485</v>
      </c>
      <c r="C119" s="9" t="s">
        <v>31</v>
      </c>
      <c r="D119" s="2">
        <v>2208</v>
      </c>
    </row>
    <row r="120" spans="1:12" x14ac:dyDescent="0.25">
      <c r="A120" s="15">
        <v>59</v>
      </c>
      <c r="B120" s="9">
        <v>3486</v>
      </c>
      <c r="C120" s="9" t="s">
        <v>53</v>
      </c>
      <c r="D120" s="2">
        <v>240</v>
      </c>
      <c r="E120" s="2">
        <v>40</v>
      </c>
    </row>
    <row r="121" spans="1:12" x14ac:dyDescent="0.25">
      <c r="A121" s="15">
        <v>60</v>
      </c>
      <c r="B121" s="9">
        <v>3487</v>
      </c>
      <c r="C121" s="9" t="s">
        <v>183</v>
      </c>
      <c r="D121" s="2">
        <v>35.1</v>
      </c>
      <c r="I121" s="100">
        <f>D121</f>
        <v>35.1</v>
      </c>
    </row>
    <row r="122" spans="1:12" x14ac:dyDescent="0.25">
      <c r="A122" s="15">
        <v>61</v>
      </c>
      <c r="B122" s="9">
        <v>3488</v>
      </c>
      <c r="C122" s="9" t="s">
        <v>54</v>
      </c>
      <c r="D122" s="2">
        <v>16.079999999999998</v>
      </c>
    </row>
    <row r="123" spans="1:12" x14ac:dyDescent="0.25">
      <c r="A123" s="15">
        <v>62</v>
      </c>
      <c r="B123" s="9">
        <v>3489</v>
      </c>
      <c r="C123" s="90" t="s">
        <v>32</v>
      </c>
      <c r="D123" s="2">
        <v>240</v>
      </c>
    </row>
    <row r="124" spans="1:12" x14ac:dyDescent="0.25">
      <c r="A124" s="15">
        <v>63</v>
      </c>
      <c r="B124" s="9">
        <v>3490</v>
      </c>
      <c r="C124" s="9" t="s">
        <v>55</v>
      </c>
      <c r="D124" s="2">
        <v>450</v>
      </c>
    </row>
    <row r="125" spans="1:12" x14ac:dyDescent="0.25">
      <c r="A125" s="15">
        <v>64</v>
      </c>
      <c r="B125" s="9">
        <v>3491</v>
      </c>
      <c r="C125" s="9" t="s">
        <v>24</v>
      </c>
      <c r="D125" s="2">
        <v>46.8</v>
      </c>
      <c r="E125" s="2">
        <v>7.8</v>
      </c>
      <c r="I125" s="100">
        <f>D125</f>
        <v>46.8</v>
      </c>
    </row>
    <row r="126" spans="1:12" ht="18" x14ac:dyDescent="0.4">
      <c r="A126" s="15" t="s">
        <v>67</v>
      </c>
      <c r="B126" s="9" t="s">
        <v>34</v>
      </c>
      <c r="C126" s="9" t="s">
        <v>35</v>
      </c>
      <c r="D126" s="10">
        <v>56.16</v>
      </c>
      <c r="E126" s="8">
        <v>9.36</v>
      </c>
    </row>
    <row r="127" spans="1:12" ht="18" x14ac:dyDescent="0.4">
      <c r="D127" s="10">
        <f>SUM(D114:D126)</f>
        <v>4275.0999999999995</v>
      </c>
      <c r="E127" s="10">
        <f>SUM(E114:E126)</f>
        <v>59.16</v>
      </c>
      <c r="F127" s="28">
        <v>-4275.1000000000004</v>
      </c>
      <c r="G127" s="28">
        <f>D127</f>
        <v>4275.0999999999995</v>
      </c>
    </row>
    <row r="129" spans="1:10" x14ac:dyDescent="0.25">
      <c r="C129" s="4" t="s">
        <v>114</v>
      </c>
    </row>
    <row r="130" spans="1:10" x14ac:dyDescent="0.25">
      <c r="B130" s="9">
        <v>704</v>
      </c>
      <c r="C130" s="9" t="s">
        <v>57</v>
      </c>
      <c r="D130" s="2">
        <v>150</v>
      </c>
    </row>
    <row r="131" spans="1:10" x14ac:dyDescent="0.25">
      <c r="B131" s="9">
        <v>705</v>
      </c>
      <c r="C131" s="9" t="s">
        <v>40</v>
      </c>
      <c r="D131" s="2">
        <v>210</v>
      </c>
    </row>
    <row r="132" spans="1:10" x14ac:dyDescent="0.25">
      <c r="B132" s="9">
        <v>703</v>
      </c>
      <c r="C132" s="9" t="s">
        <v>58</v>
      </c>
      <c r="D132" s="2">
        <v>30</v>
      </c>
    </row>
    <row r="133" spans="1:10" x14ac:dyDescent="0.25">
      <c r="B133" s="9" t="s">
        <v>22</v>
      </c>
      <c r="C133" s="9" t="s">
        <v>63</v>
      </c>
      <c r="D133" s="2">
        <v>1580</v>
      </c>
    </row>
    <row r="134" spans="1:10" x14ac:dyDescent="0.25">
      <c r="B134" s="9" t="s">
        <v>22</v>
      </c>
      <c r="C134" s="9" t="s">
        <v>23</v>
      </c>
      <c r="D134" s="2">
        <v>14000</v>
      </c>
    </row>
    <row r="135" spans="1:10" x14ac:dyDescent="0.25">
      <c r="C135" s="9" t="s">
        <v>28</v>
      </c>
      <c r="D135" s="2">
        <v>0.97</v>
      </c>
    </row>
    <row r="136" spans="1:10" x14ac:dyDescent="0.25">
      <c r="C136" s="9" t="s">
        <v>28</v>
      </c>
      <c r="D136" s="8">
        <v>1.08</v>
      </c>
    </row>
    <row r="137" spans="1:10" x14ac:dyDescent="0.25">
      <c r="D137" s="6">
        <f>SUM(D130:D136)</f>
        <v>15972.05</v>
      </c>
      <c r="H137" s="37">
        <f>D137</f>
        <v>15972.05</v>
      </c>
    </row>
    <row r="138" spans="1:10" x14ac:dyDescent="0.25">
      <c r="F138" s="8">
        <v>15972.05</v>
      </c>
    </row>
    <row r="139" spans="1:10" x14ac:dyDescent="0.25">
      <c r="F139" s="6">
        <f>SUM(F114:F138)</f>
        <v>37102.94</v>
      </c>
      <c r="J139" s="1" t="s">
        <v>100</v>
      </c>
    </row>
    <row r="140" spans="1:10" x14ac:dyDescent="0.25">
      <c r="B140" s="90"/>
      <c r="C140" s="4" t="s">
        <v>141</v>
      </c>
    </row>
    <row r="141" spans="1:10" x14ac:dyDescent="0.25">
      <c r="B141" s="9" t="s">
        <v>0</v>
      </c>
      <c r="C141" s="1" t="s">
        <v>1</v>
      </c>
      <c r="D141" s="2" t="s">
        <v>2</v>
      </c>
      <c r="E141" s="2" t="s">
        <v>6</v>
      </c>
      <c r="F141" s="4" t="s">
        <v>7</v>
      </c>
      <c r="G141" s="30"/>
      <c r="H141" s="36"/>
      <c r="I141" s="101"/>
    </row>
    <row r="142" spans="1:10" x14ac:dyDescent="0.25">
      <c r="A142" s="15">
        <v>56</v>
      </c>
      <c r="B142" s="9">
        <v>3483</v>
      </c>
      <c r="C142" s="9" t="s">
        <v>51</v>
      </c>
      <c r="D142" s="2">
        <v>230.97</v>
      </c>
      <c r="E142" s="2">
        <v>38.5</v>
      </c>
      <c r="F142" s="2">
        <v>37102.94</v>
      </c>
    </row>
    <row r="143" spans="1:10" x14ac:dyDescent="0.25">
      <c r="A143" s="15">
        <v>65</v>
      </c>
      <c r="B143" s="9">
        <v>3492</v>
      </c>
      <c r="C143" s="9" t="s">
        <v>8</v>
      </c>
      <c r="D143" s="2">
        <v>169.4</v>
      </c>
      <c r="I143" s="100">
        <f>D143</f>
        <v>169.4</v>
      </c>
    </row>
    <row r="144" spans="1:10" x14ac:dyDescent="0.25">
      <c r="A144" s="15">
        <v>66</v>
      </c>
      <c r="B144" s="9">
        <v>3493</v>
      </c>
      <c r="C144" s="9" t="s">
        <v>11</v>
      </c>
      <c r="D144" s="2">
        <v>713.46</v>
      </c>
      <c r="I144" s="100">
        <f>D144</f>
        <v>713.46</v>
      </c>
    </row>
    <row r="145" spans="1:10" x14ac:dyDescent="0.25">
      <c r="A145" s="15">
        <v>67</v>
      </c>
      <c r="B145" s="9">
        <v>3494</v>
      </c>
      <c r="C145" s="9" t="s">
        <v>66</v>
      </c>
      <c r="D145" s="2">
        <v>150</v>
      </c>
    </row>
    <row r="146" spans="1:10" x14ac:dyDescent="0.25">
      <c r="A146" s="15">
        <v>68</v>
      </c>
      <c r="B146" s="9">
        <v>3495</v>
      </c>
      <c r="C146" s="9" t="s">
        <v>13</v>
      </c>
      <c r="D146" s="2">
        <v>37.18</v>
      </c>
    </row>
    <row r="147" spans="1:10" x14ac:dyDescent="0.25">
      <c r="A147" s="15">
        <v>69</v>
      </c>
      <c r="B147" s="9">
        <v>3496</v>
      </c>
      <c r="C147" s="9" t="s">
        <v>61</v>
      </c>
      <c r="D147" s="2">
        <v>7.09</v>
      </c>
    </row>
    <row r="148" spans="1:10" x14ac:dyDescent="0.25">
      <c r="A148" s="15">
        <v>70</v>
      </c>
      <c r="B148" s="9">
        <v>3497</v>
      </c>
      <c r="C148" s="90" t="s">
        <v>62</v>
      </c>
      <c r="D148" s="2">
        <v>35.979999999999997</v>
      </c>
      <c r="E148" s="2">
        <v>6.01</v>
      </c>
    </row>
    <row r="149" spans="1:10" x14ac:dyDescent="0.25">
      <c r="A149" s="15">
        <v>71</v>
      </c>
      <c r="B149" s="9">
        <v>3498</v>
      </c>
      <c r="C149" s="90" t="s">
        <v>64</v>
      </c>
      <c r="D149" s="2">
        <v>20</v>
      </c>
    </row>
    <row r="150" spans="1:10" x14ac:dyDescent="0.25">
      <c r="A150" s="15">
        <v>72</v>
      </c>
      <c r="B150" s="9">
        <v>3499</v>
      </c>
      <c r="C150" s="9" t="s">
        <v>62</v>
      </c>
      <c r="D150" s="2">
        <v>26.98</v>
      </c>
      <c r="E150" s="2">
        <v>4.5</v>
      </c>
    </row>
    <row r="151" spans="1:10" x14ac:dyDescent="0.25">
      <c r="A151" s="15">
        <v>74</v>
      </c>
      <c r="B151" s="9">
        <v>3501</v>
      </c>
      <c r="C151" s="9" t="s">
        <v>183</v>
      </c>
      <c r="D151" s="2">
        <v>61.2</v>
      </c>
      <c r="I151" s="100">
        <f>D151</f>
        <v>61.2</v>
      </c>
    </row>
    <row r="152" spans="1:10" x14ac:dyDescent="0.25">
      <c r="A152" s="15">
        <v>75</v>
      </c>
      <c r="B152" s="9">
        <v>3502</v>
      </c>
      <c r="C152" s="9" t="s">
        <v>65</v>
      </c>
      <c r="D152" s="2">
        <v>168.12</v>
      </c>
      <c r="J152" s="2"/>
    </row>
    <row r="153" spans="1:10" x14ac:dyDescent="0.25">
      <c r="A153" s="15">
        <v>76</v>
      </c>
      <c r="B153" s="9">
        <v>3503</v>
      </c>
      <c r="C153" s="9" t="s">
        <v>55</v>
      </c>
      <c r="D153" s="2">
        <v>468.75</v>
      </c>
    </row>
    <row r="154" spans="1:10" x14ac:dyDescent="0.25">
      <c r="A154" s="15">
        <v>77</v>
      </c>
      <c r="B154" s="9">
        <v>3504</v>
      </c>
      <c r="C154" s="9" t="s">
        <v>32</v>
      </c>
      <c r="D154" s="2">
        <v>315</v>
      </c>
    </row>
    <row r="155" spans="1:10" x14ac:dyDescent="0.25">
      <c r="A155" s="15">
        <v>78</v>
      </c>
      <c r="B155" s="9">
        <v>3505</v>
      </c>
      <c r="C155" s="9" t="s">
        <v>31</v>
      </c>
      <c r="D155" s="8">
        <v>1472</v>
      </c>
      <c r="E155" s="8"/>
    </row>
    <row r="156" spans="1:10" x14ac:dyDescent="0.25">
      <c r="D156" s="6">
        <f>SUM(D142:D155)</f>
        <v>3876.13</v>
      </c>
      <c r="E156" s="8">
        <f>SUM(E142:E155)</f>
        <v>49.01</v>
      </c>
      <c r="F156" s="28">
        <v>-3876.13</v>
      </c>
      <c r="G156" s="28">
        <f>D156</f>
        <v>3876.13</v>
      </c>
    </row>
    <row r="158" spans="1:10" x14ac:dyDescent="0.25">
      <c r="C158" s="4" t="s">
        <v>115</v>
      </c>
    </row>
    <row r="159" spans="1:10" x14ac:dyDescent="0.25">
      <c r="B159" s="9" t="s">
        <v>71</v>
      </c>
      <c r="C159" s="9" t="s">
        <v>72</v>
      </c>
      <c r="D159" s="2">
        <v>775.38</v>
      </c>
    </row>
    <row r="160" spans="1:10" ht="18" x14ac:dyDescent="0.4">
      <c r="B160" s="9">
        <v>706</v>
      </c>
      <c r="C160" s="9" t="s">
        <v>40</v>
      </c>
      <c r="D160" s="10">
        <v>210</v>
      </c>
    </row>
    <row r="161" spans="1:10" ht="18" x14ac:dyDescent="0.4">
      <c r="D161" s="10">
        <f>SUM(D159:D160)</f>
        <v>985.38</v>
      </c>
      <c r="F161" s="10">
        <v>985.38</v>
      </c>
      <c r="G161" s="31"/>
      <c r="H161" s="38">
        <f>D161</f>
        <v>985.38</v>
      </c>
      <c r="I161" s="102"/>
    </row>
    <row r="162" spans="1:10" ht="18" x14ac:dyDescent="0.4">
      <c r="F162" s="10">
        <f>SUM(F142:F161)</f>
        <v>34212.19</v>
      </c>
      <c r="G162" s="31"/>
      <c r="H162" s="38"/>
      <c r="I162" s="102"/>
      <c r="J162" s="2"/>
    </row>
    <row r="163" spans="1:10" x14ac:dyDescent="0.25">
      <c r="B163" s="90"/>
      <c r="C163" s="4" t="s">
        <v>142</v>
      </c>
    </row>
    <row r="164" spans="1:10" x14ac:dyDescent="0.25">
      <c r="B164" s="9" t="s">
        <v>0</v>
      </c>
      <c r="C164" s="9" t="s">
        <v>1</v>
      </c>
      <c r="D164" s="2" t="s">
        <v>2</v>
      </c>
      <c r="E164" s="2" t="s">
        <v>6</v>
      </c>
      <c r="F164" s="4" t="s">
        <v>7</v>
      </c>
      <c r="G164" s="30"/>
      <c r="H164" s="36"/>
      <c r="I164" s="101"/>
    </row>
    <row r="165" spans="1:10" x14ac:dyDescent="0.25">
      <c r="A165" s="15">
        <v>79</v>
      </c>
      <c r="B165" s="9">
        <v>3506</v>
      </c>
      <c r="C165" s="9" t="s">
        <v>8</v>
      </c>
      <c r="D165" s="2">
        <v>169.6</v>
      </c>
      <c r="F165" s="2">
        <v>34212.19</v>
      </c>
      <c r="I165" s="100">
        <f>D165</f>
        <v>169.6</v>
      </c>
    </row>
    <row r="166" spans="1:10" x14ac:dyDescent="0.25">
      <c r="A166" s="15">
        <v>80</v>
      </c>
      <c r="B166" s="9">
        <v>3507</v>
      </c>
      <c r="C166" s="9" t="s">
        <v>11</v>
      </c>
      <c r="D166" s="2">
        <v>713.26</v>
      </c>
      <c r="I166" s="100">
        <f>D166</f>
        <v>713.26</v>
      </c>
    </row>
    <row r="167" spans="1:10" x14ac:dyDescent="0.25">
      <c r="A167" s="15">
        <v>81</v>
      </c>
      <c r="B167" s="9">
        <v>3508</v>
      </c>
      <c r="C167" s="9" t="s">
        <v>56</v>
      </c>
      <c r="D167" s="2">
        <v>821.86</v>
      </c>
    </row>
    <row r="168" spans="1:10" x14ac:dyDescent="0.25">
      <c r="A168" s="15">
        <v>82</v>
      </c>
      <c r="B168" s="9">
        <v>3509</v>
      </c>
      <c r="C168" s="9" t="s">
        <v>54</v>
      </c>
      <c r="D168" s="2">
        <v>58</v>
      </c>
    </row>
    <row r="169" spans="1:10" x14ac:dyDescent="0.25">
      <c r="A169" s="15">
        <v>83</v>
      </c>
      <c r="B169" s="9">
        <v>3510</v>
      </c>
      <c r="C169" s="9" t="s">
        <v>51</v>
      </c>
      <c r="D169" s="2">
        <v>100.77</v>
      </c>
      <c r="E169" s="2">
        <v>16.8</v>
      </c>
      <c r="J169" s="2"/>
    </row>
    <row r="170" spans="1:10" x14ac:dyDescent="0.25">
      <c r="A170" s="15">
        <v>84</v>
      </c>
      <c r="B170" s="9">
        <v>3511</v>
      </c>
      <c r="C170" s="9" t="s">
        <v>51</v>
      </c>
      <c r="D170" s="2">
        <v>17.89</v>
      </c>
      <c r="E170" s="2">
        <v>2.4900000000000002</v>
      </c>
      <c r="J170" s="2"/>
    </row>
    <row r="171" spans="1:10" x14ac:dyDescent="0.25">
      <c r="A171" s="15">
        <v>85</v>
      </c>
      <c r="B171" s="9">
        <v>3512</v>
      </c>
      <c r="C171" s="9" t="s">
        <v>68</v>
      </c>
      <c r="D171" s="2">
        <v>117</v>
      </c>
      <c r="J171" s="2"/>
    </row>
    <row r="172" spans="1:10" x14ac:dyDescent="0.25">
      <c r="A172" s="15">
        <v>86</v>
      </c>
      <c r="B172" s="9">
        <v>3513</v>
      </c>
      <c r="C172" s="9" t="s">
        <v>69</v>
      </c>
      <c r="D172" s="2">
        <v>57.3</v>
      </c>
      <c r="E172" s="2">
        <v>9.5500000000000007</v>
      </c>
      <c r="J172" s="2"/>
    </row>
    <row r="173" spans="1:10" x14ac:dyDescent="0.25">
      <c r="A173" s="15">
        <v>87</v>
      </c>
      <c r="B173" s="9">
        <v>3514</v>
      </c>
      <c r="C173" s="9" t="s">
        <v>46</v>
      </c>
      <c r="D173" s="2">
        <v>120</v>
      </c>
      <c r="J173" s="2"/>
    </row>
    <row r="174" spans="1:10" x14ac:dyDescent="0.25">
      <c r="A174" s="15">
        <v>88</v>
      </c>
      <c r="B174" s="9">
        <v>3515</v>
      </c>
      <c r="C174" s="9" t="s">
        <v>51</v>
      </c>
      <c r="D174" s="2">
        <v>108</v>
      </c>
      <c r="E174" s="2">
        <v>18</v>
      </c>
    </row>
    <row r="175" spans="1:10" x14ac:dyDescent="0.25">
      <c r="A175" s="15">
        <v>89</v>
      </c>
      <c r="B175" s="9">
        <v>3516</v>
      </c>
      <c r="C175" s="9" t="s">
        <v>31</v>
      </c>
      <c r="D175" s="2">
        <v>1472</v>
      </c>
    </row>
    <row r="176" spans="1:10" x14ac:dyDescent="0.25">
      <c r="A176" s="15">
        <v>90</v>
      </c>
      <c r="B176" s="9">
        <v>3517</v>
      </c>
      <c r="C176" s="90" t="s">
        <v>70</v>
      </c>
      <c r="D176" s="2">
        <v>487.5</v>
      </c>
    </row>
    <row r="177" spans="1:9" x14ac:dyDescent="0.25">
      <c r="A177" s="15">
        <v>91</v>
      </c>
      <c r="B177" s="9">
        <v>3518</v>
      </c>
      <c r="C177" s="9" t="s">
        <v>183</v>
      </c>
      <c r="D177" s="2">
        <v>57.6</v>
      </c>
      <c r="I177" s="100">
        <f>D177</f>
        <v>57.6</v>
      </c>
    </row>
    <row r="178" spans="1:9" x14ac:dyDescent="0.25">
      <c r="A178" s="15" t="s">
        <v>75</v>
      </c>
      <c r="B178" s="9" t="s">
        <v>34</v>
      </c>
      <c r="C178" s="9" t="s">
        <v>35</v>
      </c>
      <c r="D178" s="8">
        <v>37.840000000000003</v>
      </c>
      <c r="E178" s="8">
        <v>6.31</v>
      </c>
    </row>
    <row r="179" spans="1:9" x14ac:dyDescent="0.25">
      <c r="D179" s="8">
        <f>SUM(D165:D178)</f>
        <v>4338.6200000000008</v>
      </c>
      <c r="E179" s="8">
        <f>SUM(E165:E177)</f>
        <v>46.84</v>
      </c>
      <c r="F179" s="28">
        <v>-4338.62</v>
      </c>
      <c r="G179" s="28">
        <f>D179</f>
        <v>4338.6200000000008</v>
      </c>
    </row>
    <row r="181" spans="1:9" x14ac:dyDescent="0.25">
      <c r="C181" s="7" t="s">
        <v>143</v>
      </c>
    </row>
    <row r="182" spans="1:9" x14ac:dyDescent="0.25">
      <c r="B182" s="9">
        <v>707</v>
      </c>
      <c r="C182" s="2">
        <v>220</v>
      </c>
    </row>
    <row r="183" spans="1:9" x14ac:dyDescent="0.25">
      <c r="B183" s="9" t="s">
        <v>28</v>
      </c>
      <c r="C183" s="2">
        <v>5.85</v>
      </c>
    </row>
    <row r="184" spans="1:9" x14ac:dyDescent="0.25">
      <c r="B184" s="9" t="s">
        <v>28</v>
      </c>
      <c r="C184" s="8">
        <v>5.26</v>
      </c>
    </row>
    <row r="185" spans="1:9" x14ac:dyDescent="0.25">
      <c r="C185" s="6">
        <f>SUM(C182:C184)</f>
        <v>231.10999999999999</v>
      </c>
      <c r="F185" s="8">
        <v>231.11</v>
      </c>
      <c r="H185" s="37">
        <f>F185</f>
        <v>231.11</v>
      </c>
    </row>
    <row r="186" spans="1:9" x14ac:dyDescent="0.25">
      <c r="C186" s="2"/>
      <c r="F186" s="6">
        <f>SUM(F165:F185)</f>
        <v>30104.680000000004</v>
      </c>
    </row>
    <row r="187" spans="1:9" x14ac:dyDescent="0.25">
      <c r="C187" s="2"/>
    </row>
    <row r="188" spans="1:9" x14ac:dyDescent="0.25">
      <c r="B188" s="90"/>
      <c r="C188" s="4" t="s">
        <v>144</v>
      </c>
    </row>
    <row r="189" spans="1:9" x14ac:dyDescent="0.25">
      <c r="B189" s="9" t="s">
        <v>0</v>
      </c>
      <c r="C189" s="9" t="s">
        <v>1</v>
      </c>
      <c r="D189" s="2" t="s">
        <v>2</v>
      </c>
      <c r="E189" s="2" t="s">
        <v>6</v>
      </c>
      <c r="F189" s="4" t="s">
        <v>7</v>
      </c>
      <c r="G189" s="30"/>
      <c r="H189" s="36"/>
      <c r="I189" s="101"/>
    </row>
    <row r="190" spans="1:9" x14ac:dyDescent="0.25">
      <c r="A190" s="15">
        <v>93</v>
      </c>
      <c r="B190" s="9">
        <v>3520</v>
      </c>
      <c r="C190" s="90" t="s">
        <v>11</v>
      </c>
      <c r="D190" s="2">
        <v>713.46</v>
      </c>
      <c r="F190" s="2">
        <v>30104.68</v>
      </c>
      <c r="I190" s="100">
        <f>D190</f>
        <v>713.46</v>
      </c>
    </row>
    <row r="191" spans="1:9" x14ac:dyDescent="0.25">
      <c r="A191" s="15">
        <v>94</v>
      </c>
      <c r="B191" s="9">
        <v>3521</v>
      </c>
      <c r="C191" s="90" t="s">
        <v>8</v>
      </c>
      <c r="D191" s="2">
        <v>182.15</v>
      </c>
      <c r="I191" s="100">
        <f>D191</f>
        <v>182.15</v>
      </c>
    </row>
    <row r="192" spans="1:9" x14ac:dyDescent="0.25">
      <c r="A192" s="15">
        <v>95</v>
      </c>
      <c r="B192" s="9">
        <v>3522</v>
      </c>
      <c r="C192" s="90" t="s">
        <v>73</v>
      </c>
      <c r="D192" s="2">
        <v>4735.7700000000004</v>
      </c>
      <c r="E192" s="2">
        <v>789.29</v>
      </c>
    </row>
    <row r="193" spans="1:10" x14ac:dyDescent="0.25">
      <c r="A193" s="15">
        <v>96</v>
      </c>
      <c r="B193" s="9">
        <v>3523</v>
      </c>
      <c r="C193" s="90" t="s">
        <v>69</v>
      </c>
      <c r="D193" s="2">
        <v>69.819999999999993</v>
      </c>
      <c r="E193" s="2">
        <v>11.64</v>
      </c>
    </row>
    <row r="194" spans="1:10" x14ac:dyDescent="0.25">
      <c r="A194" s="15">
        <v>97</v>
      </c>
      <c r="B194" s="9">
        <v>3524</v>
      </c>
      <c r="C194" s="90" t="s">
        <v>74</v>
      </c>
      <c r="D194" s="2">
        <v>600</v>
      </c>
    </row>
    <row r="195" spans="1:10" x14ac:dyDescent="0.25">
      <c r="A195" s="15">
        <v>98</v>
      </c>
      <c r="B195" s="9">
        <v>3525</v>
      </c>
      <c r="C195" s="90" t="s">
        <v>183</v>
      </c>
      <c r="D195" s="2">
        <v>100</v>
      </c>
      <c r="E195" s="2">
        <v>0.57999999999999996</v>
      </c>
      <c r="I195" s="100">
        <f>D195</f>
        <v>100</v>
      </c>
    </row>
    <row r="196" spans="1:10" x14ac:dyDescent="0.25">
      <c r="A196" s="15">
        <v>99</v>
      </c>
      <c r="B196" s="9">
        <v>3526</v>
      </c>
      <c r="C196" s="90" t="s">
        <v>55</v>
      </c>
      <c r="D196" s="2">
        <v>450</v>
      </c>
    </row>
    <row r="197" spans="1:10" x14ac:dyDescent="0.25">
      <c r="A197" s="15">
        <v>100</v>
      </c>
      <c r="B197" s="9">
        <v>3527</v>
      </c>
      <c r="C197" s="90" t="s">
        <v>24</v>
      </c>
      <c r="D197" s="2">
        <v>46.8</v>
      </c>
      <c r="E197" s="2">
        <v>7.8</v>
      </c>
      <c r="I197" s="100">
        <f>D197</f>
        <v>46.8</v>
      </c>
    </row>
    <row r="198" spans="1:10" x14ac:dyDescent="0.25">
      <c r="A198" s="15">
        <v>101</v>
      </c>
      <c r="B198" s="9">
        <v>3528</v>
      </c>
      <c r="C198" s="90" t="s">
        <v>32</v>
      </c>
      <c r="D198" s="2">
        <v>62.5</v>
      </c>
    </row>
    <row r="199" spans="1:10" x14ac:dyDescent="0.25">
      <c r="A199" s="15" t="s">
        <v>77</v>
      </c>
      <c r="B199" s="9" t="s">
        <v>34</v>
      </c>
      <c r="C199" s="90" t="s">
        <v>35</v>
      </c>
      <c r="D199" s="8">
        <v>30</v>
      </c>
      <c r="E199" s="8">
        <v>5</v>
      </c>
    </row>
    <row r="200" spans="1:10" x14ac:dyDescent="0.25">
      <c r="C200" s="2"/>
      <c r="D200" s="6">
        <f>SUM(D190:D199)</f>
        <v>6990.5</v>
      </c>
      <c r="E200" s="6">
        <f>SUM(E192:E199)</f>
        <v>814.31</v>
      </c>
      <c r="F200" s="28">
        <v>-6990.5</v>
      </c>
      <c r="G200" s="28">
        <f>D200</f>
        <v>6990.5</v>
      </c>
    </row>
    <row r="201" spans="1:10" ht="15.75" customHeight="1" x14ac:dyDescent="0.25">
      <c r="C201" s="2"/>
    </row>
    <row r="202" spans="1:10" x14ac:dyDescent="0.25">
      <c r="C202" s="17" t="s">
        <v>116</v>
      </c>
    </row>
    <row r="203" spans="1:10" x14ac:dyDescent="0.25">
      <c r="B203" s="9">
        <v>708</v>
      </c>
      <c r="C203" s="9" t="s">
        <v>76</v>
      </c>
      <c r="D203" s="2">
        <v>30</v>
      </c>
    </row>
    <row r="204" spans="1:10" x14ac:dyDescent="0.25">
      <c r="B204" s="9">
        <v>709</v>
      </c>
      <c r="C204" s="90" t="s">
        <v>40</v>
      </c>
      <c r="D204" s="2">
        <v>490</v>
      </c>
    </row>
    <row r="205" spans="1:10" x14ac:dyDescent="0.25">
      <c r="B205" s="9">
        <v>710</v>
      </c>
      <c r="C205" s="90" t="s">
        <v>40</v>
      </c>
      <c r="D205" s="2">
        <v>280</v>
      </c>
    </row>
    <row r="206" spans="1:10" x14ac:dyDescent="0.25">
      <c r="B206" s="9" t="s">
        <v>22</v>
      </c>
      <c r="C206" s="90" t="s">
        <v>63</v>
      </c>
      <c r="D206" s="8">
        <v>920</v>
      </c>
    </row>
    <row r="207" spans="1:10" x14ac:dyDescent="0.25">
      <c r="C207" s="2"/>
      <c r="D207" s="6">
        <f>SUM(D203:D206)</f>
        <v>1720</v>
      </c>
      <c r="F207" s="8">
        <v>1720</v>
      </c>
      <c r="H207" s="37">
        <f>D207</f>
        <v>1720</v>
      </c>
    </row>
    <row r="208" spans="1:10" x14ac:dyDescent="0.25">
      <c r="C208" s="2"/>
      <c r="F208" s="6">
        <f>SUM(F190:F207)</f>
        <v>24834.18</v>
      </c>
      <c r="J208" s="1" t="s">
        <v>107</v>
      </c>
    </row>
    <row r="209" spans="1:9" x14ac:dyDescent="0.25">
      <c r="C209" s="2"/>
    </row>
    <row r="210" spans="1:9" x14ac:dyDescent="0.25">
      <c r="B210" s="90"/>
      <c r="C210" s="22" t="s">
        <v>145</v>
      </c>
    </row>
    <row r="211" spans="1:9" x14ac:dyDescent="0.25">
      <c r="B211" s="9" t="s">
        <v>0</v>
      </c>
      <c r="C211" s="9" t="s">
        <v>1</v>
      </c>
      <c r="D211" s="2" t="s">
        <v>2</v>
      </c>
      <c r="E211" s="2" t="s">
        <v>6</v>
      </c>
    </row>
    <row r="212" spans="1:9" x14ac:dyDescent="0.25">
      <c r="A212" s="15">
        <v>102</v>
      </c>
      <c r="B212" s="9">
        <v>3529</v>
      </c>
      <c r="C212" s="90" t="s">
        <v>32</v>
      </c>
      <c r="D212" s="2">
        <v>20</v>
      </c>
      <c r="F212" s="2">
        <v>24834.18</v>
      </c>
    </row>
    <row r="213" spans="1:9" x14ac:dyDescent="0.25">
      <c r="A213" s="15">
        <v>103</v>
      </c>
      <c r="B213" s="9">
        <v>3530</v>
      </c>
      <c r="C213" s="90" t="s">
        <v>8</v>
      </c>
      <c r="D213" s="2">
        <v>169.4</v>
      </c>
      <c r="I213" s="100">
        <f>D213</f>
        <v>169.4</v>
      </c>
    </row>
    <row r="214" spans="1:9" x14ac:dyDescent="0.25">
      <c r="A214" s="15">
        <v>104</v>
      </c>
      <c r="B214" s="9">
        <v>3531</v>
      </c>
      <c r="C214" s="90" t="s">
        <v>11</v>
      </c>
      <c r="D214" s="2">
        <v>713.46</v>
      </c>
      <c r="I214" s="100">
        <f>D214</f>
        <v>713.46</v>
      </c>
    </row>
    <row r="215" spans="1:9" x14ac:dyDescent="0.25">
      <c r="A215" s="15">
        <v>105</v>
      </c>
      <c r="B215" s="9">
        <v>3532</v>
      </c>
      <c r="C215" s="90" t="s">
        <v>10</v>
      </c>
      <c r="D215" s="2">
        <v>12.05</v>
      </c>
    </row>
    <row r="216" spans="1:9" x14ac:dyDescent="0.25">
      <c r="A216" s="15">
        <v>106</v>
      </c>
      <c r="B216" s="9">
        <v>3533</v>
      </c>
      <c r="C216" s="90" t="s">
        <v>13</v>
      </c>
      <c r="D216" s="2">
        <v>166.61</v>
      </c>
    </row>
    <row r="217" spans="1:9" x14ac:dyDescent="0.25">
      <c r="A217" s="15">
        <v>107</v>
      </c>
      <c r="B217" s="9">
        <v>3534</v>
      </c>
      <c r="C217" s="90" t="s">
        <v>78</v>
      </c>
      <c r="D217" s="2">
        <v>61.18</v>
      </c>
      <c r="E217" s="2">
        <v>10.199999999999999</v>
      </c>
    </row>
    <row r="218" spans="1:9" x14ac:dyDescent="0.25">
      <c r="A218" s="15">
        <v>108</v>
      </c>
      <c r="B218" s="9">
        <v>3535</v>
      </c>
      <c r="C218" s="90" t="s">
        <v>183</v>
      </c>
      <c r="D218" s="2">
        <v>37.799999999999997</v>
      </c>
      <c r="I218" s="100">
        <f>D218</f>
        <v>37.799999999999997</v>
      </c>
    </row>
    <row r="219" spans="1:9" x14ac:dyDescent="0.25">
      <c r="A219" s="15">
        <v>109</v>
      </c>
      <c r="B219" s="9">
        <v>3536</v>
      </c>
      <c r="C219" s="90" t="s">
        <v>55</v>
      </c>
      <c r="D219" s="2">
        <v>756.25</v>
      </c>
    </row>
    <row r="220" spans="1:9" x14ac:dyDescent="0.25">
      <c r="A220" s="15" t="s">
        <v>82</v>
      </c>
      <c r="B220" s="9" t="s">
        <v>34</v>
      </c>
      <c r="C220" s="90" t="s">
        <v>35</v>
      </c>
      <c r="D220" s="8">
        <v>29.16</v>
      </c>
    </row>
    <row r="221" spans="1:9" x14ac:dyDescent="0.25">
      <c r="C221" s="2"/>
      <c r="D221" s="6">
        <f>SUM(D212:D220)</f>
        <v>1965.91</v>
      </c>
      <c r="F221" s="28">
        <v>-1965.91</v>
      </c>
      <c r="G221" s="28">
        <f>D221</f>
        <v>1965.91</v>
      </c>
    </row>
    <row r="222" spans="1:9" x14ac:dyDescent="0.25">
      <c r="C222" s="2"/>
    </row>
    <row r="223" spans="1:9" x14ac:dyDescent="0.25">
      <c r="C223" s="7" t="s">
        <v>117</v>
      </c>
    </row>
    <row r="224" spans="1:9" x14ac:dyDescent="0.25">
      <c r="B224" s="9">
        <v>711</v>
      </c>
      <c r="C224" s="90" t="s">
        <v>79</v>
      </c>
      <c r="D224" s="2">
        <v>90</v>
      </c>
    </row>
    <row r="225" spans="1:10" x14ac:dyDescent="0.25">
      <c r="B225" s="9">
        <v>712</v>
      </c>
      <c r="C225" s="90" t="s">
        <v>40</v>
      </c>
      <c r="D225" s="2">
        <v>180</v>
      </c>
    </row>
    <row r="226" spans="1:10" x14ac:dyDescent="0.25">
      <c r="B226" s="9">
        <v>713</v>
      </c>
      <c r="C226" s="90" t="s">
        <v>80</v>
      </c>
      <c r="D226" s="2">
        <v>300</v>
      </c>
    </row>
    <row r="227" spans="1:10" x14ac:dyDescent="0.25">
      <c r="B227" s="9" t="s">
        <v>22</v>
      </c>
      <c r="C227" s="90" t="s">
        <v>6</v>
      </c>
      <c r="D227" s="2">
        <v>4317.26</v>
      </c>
    </row>
    <row r="228" spans="1:10" x14ac:dyDescent="0.25">
      <c r="C228" s="90" t="s">
        <v>28</v>
      </c>
      <c r="D228" s="8">
        <v>4.7699999999999996</v>
      </c>
    </row>
    <row r="229" spans="1:10" x14ac:dyDescent="0.25">
      <c r="C229" s="2"/>
      <c r="D229" s="8">
        <f>SUM(D224:D228)</f>
        <v>4892.0300000000007</v>
      </c>
      <c r="F229" s="8">
        <v>4892.03</v>
      </c>
      <c r="H229" s="37">
        <f>D229</f>
        <v>4892.0300000000007</v>
      </c>
    </row>
    <row r="230" spans="1:10" x14ac:dyDescent="0.25">
      <c r="C230" s="2"/>
      <c r="F230" s="6">
        <f>SUM(F212:F229)</f>
        <v>27760.3</v>
      </c>
      <c r="J230" s="1" t="s">
        <v>101</v>
      </c>
    </row>
    <row r="231" spans="1:10" x14ac:dyDescent="0.25">
      <c r="C231" s="2"/>
    </row>
    <row r="232" spans="1:10" x14ac:dyDescent="0.25">
      <c r="B232" s="90"/>
      <c r="C232" s="22" t="s">
        <v>108</v>
      </c>
    </row>
    <row r="233" spans="1:10" x14ac:dyDescent="0.25">
      <c r="B233" s="9" t="s">
        <v>0</v>
      </c>
      <c r="C233" s="98" t="s">
        <v>1</v>
      </c>
      <c r="D233" s="2" t="s">
        <v>2</v>
      </c>
      <c r="E233" s="2" t="s">
        <v>6</v>
      </c>
    </row>
    <row r="234" spans="1:10" x14ac:dyDescent="0.25">
      <c r="F234" s="2">
        <v>27760.3</v>
      </c>
      <c r="J234" s="1" t="s">
        <v>102</v>
      </c>
    </row>
    <row r="235" spans="1:10" x14ac:dyDescent="0.25">
      <c r="A235" s="15">
        <v>111</v>
      </c>
      <c r="B235" s="9">
        <v>3538</v>
      </c>
      <c r="C235" s="90" t="s">
        <v>8</v>
      </c>
      <c r="D235" s="2">
        <v>169.6</v>
      </c>
      <c r="I235" s="100">
        <f>D235</f>
        <v>169.6</v>
      </c>
    </row>
    <row r="236" spans="1:10" x14ac:dyDescent="0.25">
      <c r="A236" s="15">
        <v>112</v>
      </c>
      <c r="B236" s="9">
        <v>3539</v>
      </c>
      <c r="C236" s="90" t="s">
        <v>11</v>
      </c>
      <c r="D236" s="2">
        <v>713.26</v>
      </c>
      <c r="I236" s="100">
        <f>D236</f>
        <v>713.26</v>
      </c>
    </row>
    <row r="237" spans="1:10" x14ac:dyDescent="0.25">
      <c r="A237" s="15">
        <v>113</v>
      </c>
      <c r="B237" s="9">
        <v>3540</v>
      </c>
      <c r="C237" s="90" t="s">
        <v>81</v>
      </c>
    </row>
    <row r="238" spans="1:10" x14ac:dyDescent="0.25">
      <c r="A238" s="15">
        <v>114</v>
      </c>
      <c r="B238" s="9">
        <v>3541</v>
      </c>
      <c r="C238" s="90" t="s">
        <v>183</v>
      </c>
      <c r="D238" s="2">
        <v>52.05</v>
      </c>
      <c r="I238" s="100">
        <f>D238</f>
        <v>52.05</v>
      </c>
    </row>
    <row r="239" spans="1:10" x14ac:dyDescent="0.25">
      <c r="A239" s="15">
        <v>115</v>
      </c>
      <c r="B239" s="9">
        <v>3542</v>
      </c>
      <c r="C239" s="90" t="s">
        <v>55</v>
      </c>
      <c r="D239" s="2">
        <v>1118.75</v>
      </c>
    </row>
    <row r="240" spans="1:10" x14ac:dyDescent="0.25">
      <c r="A240" s="15">
        <v>116</v>
      </c>
      <c r="B240" s="9">
        <v>3543</v>
      </c>
      <c r="C240" s="90" t="s">
        <v>11</v>
      </c>
      <c r="D240" s="2">
        <v>713.46</v>
      </c>
      <c r="I240" s="100">
        <f>D240</f>
        <v>713.46</v>
      </c>
    </row>
    <row r="241" spans="1:10" x14ac:dyDescent="0.25">
      <c r="A241" s="15" t="s">
        <v>88</v>
      </c>
      <c r="B241" s="9" t="s">
        <v>34</v>
      </c>
      <c r="C241" s="90" t="s">
        <v>35</v>
      </c>
      <c r="D241" s="2">
        <v>57.96</v>
      </c>
      <c r="E241" s="2">
        <v>9.66</v>
      </c>
      <c r="J241" s="1" t="s">
        <v>109</v>
      </c>
    </row>
    <row r="242" spans="1:10" ht="18" x14ac:dyDescent="0.4">
      <c r="A242" s="15" t="s">
        <v>103</v>
      </c>
      <c r="B242" s="9" t="s">
        <v>34</v>
      </c>
      <c r="C242" s="90" t="s">
        <v>35</v>
      </c>
      <c r="D242" s="10">
        <v>43.14</v>
      </c>
    </row>
    <row r="243" spans="1:10" x14ac:dyDescent="0.25">
      <c r="C243" s="2"/>
      <c r="D243" s="8">
        <f>SUM(D234:D242)</f>
        <v>2868.22</v>
      </c>
      <c r="F243" s="28">
        <v>-2868.22</v>
      </c>
      <c r="G243" s="28">
        <f>D243</f>
        <v>2868.22</v>
      </c>
    </row>
    <row r="244" spans="1:10" x14ac:dyDescent="0.25">
      <c r="C244" s="2"/>
    </row>
    <row r="245" spans="1:10" x14ac:dyDescent="0.25">
      <c r="C245" s="7" t="s">
        <v>146</v>
      </c>
    </row>
    <row r="246" spans="1:10" x14ac:dyDescent="0.25">
      <c r="B246" s="9">
        <v>714</v>
      </c>
      <c r="C246" s="9" t="s">
        <v>83</v>
      </c>
      <c r="D246" s="2">
        <v>20</v>
      </c>
    </row>
    <row r="247" spans="1:10" x14ac:dyDescent="0.25">
      <c r="B247" s="9">
        <v>715</v>
      </c>
      <c r="C247" s="9" t="s">
        <v>40</v>
      </c>
      <c r="D247" s="2">
        <v>180</v>
      </c>
    </row>
    <row r="248" spans="1:10" x14ac:dyDescent="0.25">
      <c r="B248" s="9" t="s">
        <v>105</v>
      </c>
      <c r="C248" s="9" t="s">
        <v>106</v>
      </c>
      <c r="D248" s="2">
        <v>4.24</v>
      </c>
    </row>
    <row r="249" spans="1:10" x14ac:dyDescent="0.25">
      <c r="B249" s="9" t="s">
        <v>105</v>
      </c>
      <c r="C249" s="9" t="s">
        <v>106</v>
      </c>
      <c r="D249" s="8">
        <v>4.03</v>
      </c>
    </row>
    <row r="250" spans="1:10" x14ac:dyDescent="0.25">
      <c r="D250" s="8">
        <f>SUM(D246:D249)</f>
        <v>208.27</v>
      </c>
      <c r="F250" s="8">
        <f>D250</f>
        <v>208.27</v>
      </c>
      <c r="H250" s="37">
        <f>D250</f>
        <v>208.27</v>
      </c>
    </row>
    <row r="251" spans="1:10" x14ac:dyDescent="0.25">
      <c r="F251" s="8">
        <f>SUM(F234:F250)</f>
        <v>25100.35</v>
      </c>
      <c r="J251" s="14" t="s">
        <v>104</v>
      </c>
    </row>
    <row r="252" spans="1:10" x14ac:dyDescent="0.25">
      <c r="B252" s="90"/>
      <c r="C252" s="4" t="s">
        <v>147</v>
      </c>
    </row>
    <row r="253" spans="1:10" x14ac:dyDescent="0.25">
      <c r="B253" s="9" t="s">
        <v>0</v>
      </c>
      <c r="C253" s="9" t="s">
        <v>1</v>
      </c>
      <c r="D253" s="2" t="s">
        <v>2</v>
      </c>
      <c r="E253" s="2" t="s">
        <v>6</v>
      </c>
    </row>
    <row r="254" spans="1:10" x14ac:dyDescent="0.25">
      <c r="A254" s="15">
        <v>117</v>
      </c>
      <c r="B254" s="9">
        <v>3544</v>
      </c>
      <c r="C254" s="9" t="s">
        <v>8</v>
      </c>
      <c r="D254" s="2">
        <v>169.4</v>
      </c>
      <c r="F254" s="2">
        <f>F251</f>
        <v>25100.35</v>
      </c>
      <c r="I254" s="100">
        <f>D254</f>
        <v>169.4</v>
      </c>
    </row>
    <row r="255" spans="1:10" x14ac:dyDescent="0.25">
      <c r="A255" s="15">
        <v>110</v>
      </c>
      <c r="B255" s="9">
        <v>3537</v>
      </c>
      <c r="C255" s="9" t="s">
        <v>32</v>
      </c>
      <c r="D255" s="2">
        <v>67.5</v>
      </c>
    </row>
    <row r="256" spans="1:10" x14ac:dyDescent="0.25">
      <c r="A256" s="15">
        <v>118</v>
      </c>
      <c r="B256" s="9">
        <v>3545</v>
      </c>
      <c r="C256" s="90" t="s">
        <v>32</v>
      </c>
      <c r="D256" s="2">
        <v>97.5</v>
      </c>
    </row>
    <row r="257" spans="1:10" x14ac:dyDescent="0.25">
      <c r="A257" s="15">
        <v>119</v>
      </c>
      <c r="B257" s="9">
        <v>3546</v>
      </c>
      <c r="C257" s="9" t="s">
        <v>122</v>
      </c>
      <c r="D257" s="2">
        <v>81</v>
      </c>
    </row>
    <row r="258" spans="1:10" x14ac:dyDescent="0.25">
      <c r="A258" s="15">
        <v>120</v>
      </c>
      <c r="B258" s="9">
        <v>3547</v>
      </c>
      <c r="C258" s="9" t="s">
        <v>121</v>
      </c>
      <c r="D258" s="2">
        <v>40</v>
      </c>
    </row>
    <row r="259" spans="1:10" x14ac:dyDescent="0.25">
      <c r="A259" s="15">
        <v>121</v>
      </c>
      <c r="B259" s="9">
        <v>3548</v>
      </c>
      <c r="C259" s="9" t="s">
        <v>84</v>
      </c>
      <c r="D259" s="2">
        <v>288.39999999999998</v>
      </c>
    </row>
    <row r="260" spans="1:10" x14ac:dyDescent="0.25">
      <c r="A260" s="15">
        <v>122</v>
      </c>
      <c r="B260" s="9">
        <v>3549</v>
      </c>
      <c r="C260" s="9" t="s">
        <v>85</v>
      </c>
      <c r="D260" s="2">
        <v>598.72</v>
      </c>
      <c r="E260" s="2">
        <v>99.79</v>
      </c>
    </row>
    <row r="261" spans="1:10" x14ac:dyDescent="0.25">
      <c r="A261" s="15">
        <v>123</v>
      </c>
      <c r="B261" s="9">
        <v>3550</v>
      </c>
      <c r="C261" s="9" t="s">
        <v>86</v>
      </c>
      <c r="D261" s="2">
        <v>15</v>
      </c>
    </row>
    <row r="262" spans="1:10" x14ac:dyDescent="0.25">
      <c r="A262" s="15" t="s">
        <v>87</v>
      </c>
      <c r="B262" s="9" t="s">
        <v>34</v>
      </c>
      <c r="C262" s="9" t="s">
        <v>35</v>
      </c>
      <c r="D262" s="2">
        <v>57.96</v>
      </c>
      <c r="E262" s="2">
        <v>7.19</v>
      </c>
      <c r="J262" s="1" t="s">
        <v>120</v>
      </c>
    </row>
    <row r="263" spans="1:10" x14ac:dyDescent="0.25">
      <c r="A263" s="15">
        <v>124</v>
      </c>
      <c r="B263" s="9">
        <v>3551</v>
      </c>
      <c r="C263" s="9" t="s">
        <v>32</v>
      </c>
      <c r="D263" s="2">
        <v>45</v>
      </c>
    </row>
    <row r="264" spans="1:10" ht="18" x14ac:dyDescent="0.4">
      <c r="A264" s="15">
        <v>125</v>
      </c>
      <c r="B264" s="9">
        <v>3552</v>
      </c>
      <c r="C264" s="9" t="s">
        <v>119</v>
      </c>
      <c r="D264" s="2">
        <v>46.45</v>
      </c>
      <c r="E264" s="10"/>
      <c r="I264" s="100">
        <f>D264</f>
        <v>46.45</v>
      </c>
    </row>
    <row r="265" spans="1:10" x14ac:dyDescent="0.25">
      <c r="A265" s="15">
        <v>126</v>
      </c>
      <c r="B265" s="9">
        <v>3553</v>
      </c>
      <c r="C265" s="90" t="s">
        <v>90</v>
      </c>
      <c r="D265" s="2">
        <v>487.5</v>
      </c>
    </row>
    <row r="266" spans="1:10" ht="18" x14ac:dyDescent="0.4">
      <c r="A266" s="15">
        <v>127</v>
      </c>
      <c r="B266" s="9">
        <v>3554</v>
      </c>
      <c r="C266" s="90" t="s">
        <v>89</v>
      </c>
      <c r="D266" s="10">
        <v>975</v>
      </c>
    </row>
    <row r="267" spans="1:10" ht="18.75" thickBot="1" x14ac:dyDescent="0.45">
      <c r="C267" s="2"/>
      <c r="D267" s="10">
        <f>SUM(D254:D266)</f>
        <v>2969.4300000000003</v>
      </c>
      <c r="E267" s="2">
        <f>SUM(E260:E266)</f>
        <v>106.98</v>
      </c>
      <c r="F267" s="28">
        <v>-2969.43</v>
      </c>
      <c r="G267" s="28">
        <f>D267</f>
        <v>2969.4300000000003</v>
      </c>
      <c r="I267" s="108">
        <f>SUM(I7:I266)</f>
        <v>11451.94</v>
      </c>
      <c r="J267" s="107" t="s">
        <v>184</v>
      </c>
    </row>
    <row r="268" spans="1:10" ht="18" x14ac:dyDescent="0.4">
      <c r="C268" s="2"/>
      <c r="D268" s="10"/>
    </row>
    <row r="269" spans="1:10" ht="18" x14ac:dyDescent="0.4">
      <c r="C269" s="12" t="s">
        <v>148</v>
      </c>
      <c r="D269" s="10"/>
    </row>
    <row r="270" spans="1:10" x14ac:dyDescent="0.25">
      <c r="B270" s="9">
        <v>716</v>
      </c>
      <c r="C270" s="90" t="s">
        <v>93</v>
      </c>
      <c r="D270" s="11">
        <v>380</v>
      </c>
      <c r="E270" s="11"/>
      <c r="F270" s="11"/>
      <c r="G270" s="32"/>
      <c r="H270" s="39"/>
      <c r="I270" s="103"/>
    </row>
    <row r="271" spans="1:10" x14ac:dyDescent="0.25">
      <c r="B271" s="9">
        <v>717</v>
      </c>
      <c r="C271" s="90" t="s">
        <v>91</v>
      </c>
      <c r="D271" s="11">
        <v>575</v>
      </c>
      <c r="E271" s="11"/>
      <c r="F271" s="11"/>
      <c r="G271" s="32"/>
      <c r="H271" s="39"/>
      <c r="I271" s="103"/>
    </row>
    <row r="272" spans="1:10" x14ac:dyDescent="0.25">
      <c r="B272" s="9">
        <v>718</v>
      </c>
      <c r="C272" s="90" t="s">
        <v>92</v>
      </c>
      <c r="D272" s="11">
        <v>15</v>
      </c>
      <c r="E272" s="11"/>
      <c r="F272" s="11"/>
      <c r="G272" s="32"/>
      <c r="H272" s="39"/>
      <c r="I272" s="103"/>
    </row>
    <row r="273" spans="1:10" x14ac:dyDescent="0.25">
      <c r="B273" s="9">
        <v>719</v>
      </c>
      <c r="C273" s="90" t="s">
        <v>92</v>
      </c>
      <c r="D273" s="11">
        <v>20</v>
      </c>
      <c r="E273" s="11"/>
      <c r="F273" s="11"/>
      <c r="G273" s="32"/>
      <c r="H273" s="39"/>
      <c r="I273" s="103"/>
    </row>
    <row r="274" spans="1:10" x14ac:dyDescent="0.25">
      <c r="B274" s="9">
        <v>720</v>
      </c>
      <c r="C274" s="90" t="s">
        <v>94</v>
      </c>
      <c r="D274" s="11">
        <v>120</v>
      </c>
      <c r="E274" s="11"/>
      <c r="F274" s="11"/>
      <c r="G274" s="32"/>
      <c r="H274" s="39"/>
      <c r="I274" s="103"/>
    </row>
    <row r="275" spans="1:10" x14ac:dyDescent="0.25">
      <c r="B275" s="9">
        <v>721</v>
      </c>
      <c r="C275" s="90" t="s">
        <v>93</v>
      </c>
      <c r="D275" s="11">
        <v>200</v>
      </c>
      <c r="E275" s="11"/>
      <c r="F275" s="11"/>
      <c r="G275" s="32"/>
      <c r="H275" s="39"/>
      <c r="I275" s="103"/>
    </row>
    <row r="276" spans="1:10" x14ac:dyDescent="0.25">
      <c r="B276" s="9" t="s">
        <v>118</v>
      </c>
      <c r="C276" s="90" t="s">
        <v>106</v>
      </c>
      <c r="D276" s="11">
        <v>3.81</v>
      </c>
      <c r="E276" s="11"/>
      <c r="F276" s="11"/>
      <c r="G276" s="32"/>
      <c r="H276" s="39"/>
      <c r="I276" s="103"/>
    </row>
    <row r="277" spans="1:10" x14ac:dyDescent="0.25">
      <c r="C277" s="2"/>
      <c r="D277" s="11">
        <f>SUM(D270:D276)</f>
        <v>1313.81</v>
      </c>
      <c r="E277" s="11"/>
      <c r="F277" s="11">
        <f>D277</f>
        <v>1313.81</v>
      </c>
      <c r="G277" s="32"/>
      <c r="H277" s="39">
        <f>D277</f>
        <v>1313.81</v>
      </c>
      <c r="I277" s="103"/>
    </row>
    <row r="278" spans="1:10" x14ac:dyDescent="0.25">
      <c r="D278" s="11"/>
      <c r="E278" s="11"/>
      <c r="F278" s="6">
        <f>SUM(F254:F277)</f>
        <v>23444.73</v>
      </c>
    </row>
    <row r="279" spans="1:10" s="21" customFormat="1" ht="81.75" customHeight="1" x14ac:dyDescent="0.25">
      <c r="A279" s="20"/>
      <c r="B279" s="91">
        <v>43550</v>
      </c>
      <c r="C279" s="97" t="s">
        <v>126</v>
      </c>
      <c r="D279" s="24">
        <v>-340</v>
      </c>
      <c r="E279" s="24"/>
      <c r="F279" s="24">
        <f>D279</f>
        <v>-340</v>
      </c>
      <c r="G279" s="33"/>
      <c r="H279" s="40"/>
      <c r="I279" s="104"/>
      <c r="J279" s="21" t="s">
        <v>127</v>
      </c>
    </row>
    <row r="280" spans="1:10" x14ac:dyDescent="0.25">
      <c r="C280" s="110" t="s">
        <v>125</v>
      </c>
      <c r="D280" s="23"/>
      <c r="E280" s="23"/>
      <c r="F280" s="109">
        <f>SUM(F278:F279)</f>
        <v>23104.73</v>
      </c>
      <c r="G280" s="34"/>
      <c r="H280" s="36"/>
      <c r="I280" s="101"/>
      <c r="J280" s="13" t="s">
        <v>124</v>
      </c>
    </row>
    <row r="281" spans="1:10" ht="16.5" thickBot="1" x14ac:dyDescent="0.3">
      <c r="D281" s="11"/>
      <c r="E281" s="11"/>
      <c r="F281" s="11"/>
      <c r="G281" s="32"/>
      <c r="H281" s="39"/>
      <c r="I281" s="103"/>
    </row>
    <row r="282" spans="1:10" x14ac:dyDescent="0.25">
      <c r="C282" s="44" t="s">
        <v>149</v>
      </c>
      <c r="D282" s="45"/>
      <c r="E282" s="45"/>
      <c r="F282" s="45"/>
      <c r="G282" s="46">
        <f>SUM(G8:G267)</f>
        <v>40736.540000000008</v>
      </c>
      <c r="H282" s="47">
        <f>SUM(H8:H277)</f>
        <v>44960.429999999993</v>
      </c>
      <c r="I282" s="105"/>
      <c r="J282" s="48"/>
    </row>
    <row r="283" spans="1:10" x14ac:dyDescent="0.25">
      <c r="C283" s="49" t="s">
        <v>150</v>
      </c>
      <c r="D283" s="57"/>
      <c r="E283" s="57"/>
      <c r="F283" s="57"/>
      <c r="G283" s="32"/>
      <c r="H283" s="37">
        <f>F7</f>
        <v>19220.84</v>
      </c>
      <c r="J283" s="50"/>
    </row>
    <row r="284" spans="1:10" ht="16.5" thickBot="1" x14ac:dyDescent="0.3">
      <c r="C284" s="49" t="s">
        <v>151</v>
      </c>
      <c r="D284" s="57"/>
      <c r="E284" s="57"/>
      <c r="F284" s="57"/>
      <c r="G284" s="32"/>
      <c r="H284" s="42">
        <f>SUM(H282:H283)</f>
        <v>64181.26999999999</v>
      </c>
      <c r="J284" s="50"/>
    </row>
    <row r="285" spans="1:10" x14ac:dyDescent="0.25">
      <c r="C285" s="49" t="s">
        <v>152</v>
      </c>
      <c r="D285" s="57"/>
      <c r="E285" s="57"/>
      <c r="F285" s="57"/>
      <c r="G285" s="32"/>
      <c r="H285" s="37">
        <f>H284-G282</f>
        <v>23444.729999999981</v>
      </c>
      <c r="J285" s="50"/>
    </row>
    <row r="286" spans="1:10" x14ac:dyDescent="0.25">
      <c r="C286" s="49" t="s">
        <v>153</v>
      </c>
      <c r="D286" s="57"/>
      <c r="E286" s="57"/>
      <c r="F286" s="57"/>
      <c r="G286" s="32"/>
      <c r="H286" s="43">
        <v>340</v>
      </c>
      <c r="J286" s="50" t="s">
        <v>156</v>
      </c>
    </row>
    <row r="287" spans="1:10" ht="16.5" thickBot="1" x14ac:dyDescent="0.3">
      <c r="C287" s="49" t="s">
        <v>154</v>
      </c>
      <c r="D287" s="57"/>
      <c r="E287" s="57"/>
      <c r="F287" s="57"/>
      <c r="G287" s="32"/>
      <c r="H287" s="58">
        <f>H285-H286</f>
        <v>23104.729999999981</v>
      </c>
      <c r="J287" s="51" t="s">
        <v>155</v>
      </c>
    </row>
    <row r="288" spans="1:10" ht="17.25" thickTop="1" thickBot="1" x14ac:dyDescent="0.3">
      <c r="C288" s="52"/>
      <c r="D288" s="53"/>
      <c r="E288" s="53"/>
      <c r="F288" s="53"/>
      <c r="G288" s="54"/>
      <c r="H288" s="55"/>
      <c r="I288" s="106"/>
      <c r="J288" s="56"/>
    </row>
    <row r="289" spans="1:10" x14ac:dyDescent="0.25">
      <c r="D289" s="11"/>
      <c r="E289" s="11"/>
      <c r="F289" s="11"/>
      <c r="G289" s="32"/>
      <c r="H289" s="39"/>
      <c r="I289" s="103"/>
    </row>
    <row r="290" spans="1:10" x14ac:dyDescent="0.25">
      <c r="B290" s="9">
        <v>722</v>
      </c>
      <c r="C290" s="2" t="s">
        <v>92</v>
      </c>
      <c r="D290" s="11">
        <v>30</v>
      </c>
      <c r="E290" s="11"/>
      <c r="F290" s="11"/>
      <c r="G290" s="32"/>
      <c r="H290" s="39"/>
      <c r="I290" s="103"/>
      <c r="J290" s="1" t="s">
        <v>123</v>
      </c>
    </row>
    <row r="291" spans="1:10" x14ac:dyDescent="0.25">
      <c r="B291" s="9" t="s">
        <v>129</v>
      </c>
      <c r="C291" s="14" t="s">
        <v>104</v>
      </c>
      <c r="D291" s="11"/>
      <c r="E291" s="11"/>
      <c r="F291" s="11"/>
      <c r="G291" s="32"/>
      <c r="H291" s="39"/>
      <c r="I291" s="103"/>
      <c r="J291" s="1" t="s">
        <v>128</v>
      </c>
    </row>
    <row r="292" spans="1:10" x14ac:dyDescent="0.25">
      <c r="D292" s="11"/>
      <c r="E292" s="11"/>
      <c r="F292" s="11"/>
      <c r="G292" s="32"/>
      <c r="H292" s="39"/>
      <c r="I292" s="103"/>
    </row>
    <row r="293" spans="1:10" x14ac:dyDescent="0.25">
      <c r="D293" s="11"/>
      <c r="E293" s="11"/>
      <c r="F293" s="11"/>
      <c r="G293" s="32"/>
      <c r="H293" s="39"/>
      <c r="I293" s="103"/>
    </row>
    <row r="294" spans="1:10" x14ac:dyDescent="0.25">
      <c r="D294" s="11"/>
      <c r="E294" s="11"/>
      <c r="F294" s="11"/>
      <c r="G294" s="32"/>
      <c r="H294" s="39"/>
      <c r="I294" s="103"/>
    </row>
    <row r="303" spans="1:10" x14ac:dyDescent="0.25">
      <c r="A303" s="16"/>
      <c r="B303" s="90"/>
      <c r="D303" s="1"/>
      <c r="E303" s="1"/>
      <c r="F303" s="1"/>
      <c r="G303" s="35"/>
      <c r="H303" s="41"/>
      <c r="I303" s="107"/>
    </row>
    <row r="304" spans="1:10" x14ac:dyDescent="0.25">
      <c r="A304" s="16"/>
      <c r="B304" s="90"/>
      <c r="D304" s="1"/>
      <c r="E304" s="1"/>
      <c r="F304" s="1"/>
      <c r="G304" s="35"/>
      <c r="H304" s="41"/>
      <c r="I304" s="107"/>
    </row>
    <row r="305" spans="1:9" x14ac:dyDescent="0.25">
      <c r="A305" s="16"/>
      <c r="B305" s="90"/>
      <c r="D305" s="1"/>
      <c r="E305" s="1"/>
      <c r="F305" s="1"/>
      <c r="G305" s="35"/>
      <c r="H305" s="41"/>
      <c r="I305" s="107"/>
    </row>
    <row r="306" spans="1:9" x14ac:dyDescent="0.25">
      <c r="A306" s="16"/>
      <c r="B306" s="90"/>
      <c r="D306" s="1"/>
      <c r="E306" s="1"/>
      <c r="F306" s="1"/>
      <c r="G306" s="35"/>
      <c r="H306" s="41"/>
      <c r="I306" s="107"/>
    </row>
    <row r="307" spans="1:9" x14ac:dyDescent="0.25">
      <c r="A307" s="16"/>
      <c r="B307" s="90"/>
      <c r="D307" s="1"/>
      <c r="E307" s="1"/>
      <c r="F307" s="1"/>
      <c r="G307" s="35"/>
      <c r="H307" s="41"/>
      <c r="I307" s="107"/>
    </row>
    <row r="308" spans="1:9" x14ac:dyDescent="0.25">
      <c r="A308" s="16"/>
      <c r="B308" s="90"/>
      <c r="D308" s="1"/>
      <c r="E308" s="1"/>
      <c r="F308" s="1"/>
      <c r="G308" s="35"/>
      <c r="H308" s="41"/>
      <c r="I308" s="107"/>
    </row>
    <row r="309" spans="1:9" x14ac:dyDescent="0.25">
      <c r="A309" s="16"/>
      <c r="B309" s="90"/>
      <c r="D309" s="1"/>
      <c r="E309" s="1"/>
      <c r="F309" s="1"/>
      <c r="G309" s="35"/>
      <c r="H309" s="41"/>
      <c r="I309" s="107"/>
    </row>
    <row r="310" spans="1:9" x14ac:dyDescent="0.25">
      <c r="A310" s="16"/>
      <c r="B310" s="90"/>
      <c r="D310" s="1"/>
      <c r="E310" s="1"/>
      <c r="F310" s="1"/>
      <c r="G310" s="35"/>
      <c r="H310" s="41"/>
      <c r="I310" s="107"/>
    </row>
    <row r="311" spans="1:9" x14ac:dyDescent="0.25">
      <c r="A311" s="16"/>
      <c r="B311" s="90"/>
      <c r="D311" s="1"/>
      <c r="E311" s="1"/>
      <c r="F311" s="1"/>
      <c r="G311" s="35"/>
      <c r="H311" s="41"/>
      <c r="I311" s="107"/>
    </row>
    <row r="312" spans="1:9" x14ac:dyDescent="0.25">
      <c r="A312" s="16"/>
      <c r="B312" s="90"/>
      <c r="D312" s="1"/>
      <c r="E312" s="1"/>
      <c r="F312" s="1"/>
      <c r="G312" s="35"/>
      <c r="H312" s="41"/>
      <c r="I312" s="107"/>
    </row>
    <row r="313" spans="1:9" x14ac:dyDescent="0.25">
      <c r="A313" s="16"/>
      <c r="B313" s="90"/>
      <c r="D313" s="1"/>
      <c r="E313" s="1"/>
      <c r="F313" s="1"/>
      <c r="G313" s="35"/>
      <c r="H313" s="41"/>
      <c r="I313" s="107"/>
    </row>
    <row r="314" spans="1:9" x14ac:dyDescent="0.25">
      <c r="A314" s="16"/>
      <c r="B314" s="90"/>
      <c r="D314" s="1"/>
      <c r="E314" s="1"/>
      <c r="F314" s="1"/>
      <c r="G314" s="35"/>
      <c r="H314" s="41"/>
      <c r="I314" s="107"/>
    </row>
    <row r="315" spans="1:9" x14ac:dyDescent="0.25">
      <c r="A315" s="16"/>
      <c r="B315" s="90"/>
      <c r="D315" s="1"/>
      <c r="E315" s="1"/>
      <c r="F315" s="1"/>
      <c r="G315" s="35"/>
      <c r="H315" s="41"/>
      <c r="I315" s="107"/>
    </row>
    <row r="316" spans="1:9" x14ac:dyDescent="0.25">
      <c r="A316" s="16"/>
      <c r="B316" s="90"/>
      <c r="D316" s="1"/>
      <c r="E316" s="1"/>
      <c r="F316" s="1"/>
      <c r="G316" s="35"/>
      <c r="H316" s="41"/>
      <c r="I316" s="107"/>
    </row>
    <row r="317" spans="1:9" x14ac:dyDescent="0.25">
      <c r="A317" s="16"/>
      <c r="B317" s="90"/>
      <c r="D317" s="1"/>
      <c r="E317" s="1"/>
      <c r="F317" s="1"/>
      <c r="G317" s="35"/>
      <c r="H317" s="41"/>
      <c r="I317" s="107"/>
    </row>
    <row r="318" spans="1:9" x14ac:dyDescent="0.25">
      <c r="A318" s="16"/>
      <c r="B318" s="90"/>
      <c r="D318" s="1"/>
      <c r="E318" s="1"/>
      <c r="F318" s="1"/>
      <c r="G318" s="35"/>
      <c r="H318" s="41"/>
      <c r="I318" s="107"/>
    </row>
    <row r="319" spans="1:9" x14ac:dyDescent="0.25">
      <c r="A319" s="16"/>
      <c r="B319" s="90"/>
      <c r="D319" s="1"/>
      <c r="E319" s="1"/>
      <c r="F319" s="1"/>
      <c r="G319" s="35"/>
      <c r="H319" s="41"/>
      <c r="I319" s="107"/>
    </row>
    <row r="320" spans="1:9" x14ac:dyDescent="0.25">
      <c r="A320" s="16"/>
      <c r="B320" s="90"/>
      <c r="D320" s="1"/>
      <c r="E320" s="1"/>
      <c r="F320" s="1"/>
      <c r="G320" s="35"/>
      <c r="H320" s="41"/>
      <c r="I320" s="107"/>
    </row>
    <row r="321" spans="1:9" x14ac:dyDescent="0.25">
      <c r="A321" s="16"/>
      <c r="B321" s="90"/>
      <c r="D321" s="1"/>
      <c r="E321" s="1"/>
      <c r="F321" s="1"/>
      <c r="G321" s="35"/>
      <c r="H321" s="41"/>
      <c r="I321" s="107"/>
    </row>
    <row r="322" spans="1:9" x14ac:dyDescent="0.25">
      <c r="A322" s="16"/>
      <c r="B322" s="90"/>
      <c r="D322" s="1"/>
      <c r="E322" s="1"/>
      <c r="F322" s="1"/>
      <c r="G322" s="35"/>
      <c r="H322" s="41"/>
      <c r="I322" s="107"/>
    </row>
    <row r="323" spans="1:9" x14ac:dyDescent="0.25">
      <c r="A323" s="16"/>
      <c r="B323" s="90"/>
      <c r="D323" s="1"/>
      <c r="E323" s="1"/>
      <c r="F323" s="1"/>
      <c r="G323" s="35"/>
      <c r="H323" s="41"/>
      <c r="I323" s="107"/>
    </row>
    <row r="324" spans="1:9" x14ac:dyDescent="0.25">
      <c r="A324" s="16"/>
      <c r="B324" s="90"/>
      <c r="D324" s="1"/>
      <c r="E324" s="1"/>
      <c r="F324" s="1"/>
      <c r="G324" s="35"/>
      <c r="H324" s="41"/>
      <c r="I324" s="107"/>
    </row>
  </sheetData>
  <printOptions horizontalCentered="1" verticalCentered="1"/>
  <pageMargins left="0.19685039370078741" right="0.19685039370078741" top="0.19685039370078741" bottom="0.19685039370078741" header="0" footer="0"/>
  <pageSetup paperSize="9" scale="35" fitToHeight="3" orientation="portrait" r:id="rId1"/>
  <rowBreaks count="2" manualBreakCount="2">
    <brk id="110" max="10" man="1"/>
    <brk id="20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G29"/>
  <sheetViews>
    <sheetView tabSelected="1" topLeftCell="A4" workbookViewId="0">
      <selection activeCell="D11" sqref="D11"/>
    </sheetView>
  </sheetViews>
  <sheetFormatPr defaultRowHeight="15" x14ac:dyDescent="0.25"/>
  <cols>
    <col min="1" max="1" width="4.5703125" customWidth="1"/>
    <col min="2" max="2" width="3.5703125" customWidth="1"/>
    <col min="3" max="3" width="61.140625" customWidth="1"/>
    <col min="4" max="4" width="52.42578125" customWidth="1"/>
    <col min="5" max="5" width="20.5703125" style="19" customWidth="1"/>
    <col min="6" max="6" width="13.140625" customWidth="1"/>
    <col min="7" max="7" width="12.140625" customWidth="1"/>
  </cols>
  <sheetData>
    <row r="1" spans="3:7" s="13" customFormat="1" ht="15.75" x14ac:dyDescent="0.25">
      <c r="C1" s="13" t="s">
        <v>157</v>
      </c>
      <c r="E1" s="25"/>
    </row>
    <row r="2" spans="3:7" x14ac:dyDescent="0.25">
      <c r="C2" s="18" t="s">
        <v>176</v>
      </c>
    </row>
    <row r="4" spans="3:7" ht="15.75" thickBot="1" x14ac:dyDescent="0.3"/>
    <row r="5" spans="3:7" s="59" customFormat="1" ht="30" x14ac:dyDescent="0.25">
      <c r="C5" s="63" t="s">
        <v>158</v>
      </c>
      <c r="D5" s="64"/>
      <c r="E5" s="65" t="s">
        <v>160</v>
      </c>
      <c r="F5" s="64" t="s">
        <v>5</v>
      </c>
      <c r="G5" s="66" t="s">
        <v>159</v>
      </c>
    </row>
    <row r="6" spans="3:7" x14ac:dyDescent="0.25">
      <c r="C6" s="67" t="s">
        <v>161</v>
      </c>
      <c r="D6" s="60" t="s">
        <v>163</v>
      </c>
      <c r="E6" s="68">
        <f>'Bank Mnthly Balance 2018-2019'!H283</f>
        <v>19220.84</v>
      </c>
      <c r="G6" s="69"/>
    </row>
    <row r="7" spans="3:7" x14ac:dyDescent="0.25">
      <c r="C7" s="70" t="s">
        <v>162</v>
      </c>
      <c r="D7" s="60" t="s">
        <v>130</v>
      </c>
      <c r="G7" s="71">
        <f>'Bank Mnthly Balance 2018-2019'!G282</f>
        <v>40736.540000000008</v>
      </c>
    </row>
    <row r="8" spans="3:7" x14ac:dyDescent="0.25">
      <c r="C8" s="70"/>
      <c r="D8" s="60" t="s">
        <v>131</v>
      </c>
      <c r="F8" s="72">
        <f>'Bank Mnthly Balance 2018-2019'!H282</f>
        <v>44960.429999999993</v>
      </c>
      <c r="G8" s="69"/>
    </row>
    <row r="9" spans="3:7" x14ac:dyDescent="0.25">
      <c r="C9" s="70"/>
      <c r="D9" s="73" t="s">
        <v>186</v>
      </c>
      <c r="E9" s="19">
        <f>SUM(E6+F8)-G7</f>
        <v>23444.729999999981</v>
      </c>
      <c r="G9" s="69"/>
    </row>
    <row r="10" spans="3:7" x14ac:dyDescent="0.25">
      <c r="C10" s="74" t="s">
        <v>165</v>
      </c>
      <c r="E10" s="19">
        <v>-340</v>
      </c>
      <c r="G10" s="69"/>
    </row>
    <row r="11" spans="3:7" ht="15.75" thickBot="1" x14ac:dyDescent="0.3">
      <c r="C11" s="70"/>
      <c r="D11" s="73" t="s">
        <v>164</v>
      </c>
      <c r="E11" s="61">
        <f>SUM(E9:E10)</f>
        <v>23104.729999999981</v>
      </c>
      <c r="G11" s="69"/>
    </row>
    <row r="12" spans="3:7" ht="15.75" thickTop="1" x14ac:dyDescent="0.25">
      <c r="C12" s="75"/>
      <c r="G12" s="69"/>
    </row>
    <row r="13" spans="3:7" x14ac:dyDescent="0.25">
      <c r="C13" s="67" t="s">
        <v>166</v>
      </c>
      <c r="G13" s="69"/>
    </row>
    <row r="14" spans="3:7" s="62" customFormat="1" ht="45" x14ac:dyDescent="0.25">
      <c r="C14" s="76" t="s">
        <v>167</v>
      </c>
      <c r="D14" s="77" t="s">
        <v>163</v>
      </c>
      <c r="E14" s="78">
        <v>100</v>
      </c>
      <c r="G14" s="79"/>
    </row>
    <row r="15" spans="3:7" ht="15.75" thickBot="1" x14ac:dyDescent="0.3">
      <c r="C15" s="70" t="s">
        <v>170</v>
      </c>
      <c r="D15" s="73" t="s">
        <v>168</v>
      </c>
      <c r="E15" s="61">
        <v>440</v>
      </c>
      <c r="G15" s="69"/>
    </row>
    <row r="16" spans="3:7" ht="15.75" thickTop="1" x14ac:dyDescent="0.25">
      <c r="C16" s="70"/>
      <c r="G16" s="69"/>
    </row>
    <row r="17" spans="3:7" x14ac:dyDescent="0.25">
      <c r="C17" s="80"/>
      <c r="D17" s="81" t="s">
        <v>169</v>
      </c>
      <c r="E17" s="82">
        <f>E15+E11</f>
        <v>23544.729999999981</v>
      </c>
      <c r="G17" s="69"/>
    </row>
    <row r="18" spans="3:7" x14ac:dyDescent="0.25">
      <c r="C18" s="80"/>
      <c r="G18" s="69"/>
    </row>
    <row r="19" spans="3:7" x14ac:dyDescent="0.25">
      <c r="C19" s="80"/>
      <c r="G19" s="69"/>
    </row>
    <row r="20" spans="3:7" x14ac:dyDescent="0.25">
      <c r="C20" s="67" t="s">
        <v>171</v>
      </c>
      <c r="D20" s="60" t="s">
        <v>172</v>
      </c>
      <c r="E20" s="19">
        <v>20663.61</v>
      </c>
      <c r="G20" s="69"/>
    </row>
    <row r="21" spans="3:7" x14ac:dyDescent="0.25">
      <c r="C21" s="80"/>
      <c r="D21" s="60" t="s">
        <v>175</v>
      </c>
      <c r="E21" s="19">
        <v>330.62</v>
      </c>
      <c r="G21" s="69"/>
    </row>
    <row r="22" spans="3:7" x14ac:dyDescent="0.25">
      <c r="C22" s="80"/>
      <c r="D22" s="81" t="s">
        <v>173</v>
      </c>
      <c r="E22" s="82">
        <f>SUM(E20:E21)</f>
        <v>20994.23</v>
      </c>
      <c r="G22" s="69"/>
    </row>
    <row r="23" spans="3:7" x14ac:dyDescent="0.25">
      <c r="C23" s="80"/>
      <c r="D23" s="60"/>
      <c r="G23" s="69"/>
    </row>
    <row r="24" spans="3:7" x14ac:dyDescent="0.25">
      <c r="C24" s="80"/>
      <c r="D24" s="83" t="s">
        <v>174</v>
      </c>
      <c r="E24" s="84">
        <f>E22+E17</f>
        <v>44538.959999999977</v>
      </c>
      <c r="G24" s="69"/>
    </row>
    <row r="25" spans="3:7" ht="15.75" thickBot="1" x14ac:dyDescent="0.3">
      <c r="C25" s="85"/>
      <c r="D25" s="86"/>
      <c r="E25" s="87"/>
      <c r="F25" s="88"/>
      <c r="G25" s="89"/>
    </row>
    <row r="26" spans="3:7" x14ac:dyDescent="0.25">
      <c r="D26" s="60"/>
    </row>
    <row r="27" spans="3:7" x14ac:dyDescent="0.25">
      <c r="C27" t="s">
        <v>177</v>
      </c>
      <c r="D27" t="s">
        <v>179</v>
      </c>
    </row>
    <row r="29" spans="3:7" x14ac:dyDescent="0.25">
      <c r="C29" t="s">
        <v>178</v>
      </c>
      <c r="D29" t="s">
        <v>180</v>
      </c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Bank Mnthly Balance 2018-2019</vt:lpstr>
      <vt:lpstr>Bank Reconcile Summary Mar19</vt:lpstr>
      <vt:lpstr>Sheet3</vt:lpstr>
      <vt:lpstr>'Bank Mnthly Balance 2018-2019'!Print_Area</vt:lpstr>
      <vt:lpstr>'Bank Reconcile Summary Mar19'!Print_Area</vt:lpstr>
      <vt:lpstr>'Bank Mnthly Balance 2018-2019'!Print_Titles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elkerlodge Bookkeeping</cp:lastModifiedBy>
  <cp:lastPrinted>2019-05-07T08:00:40Z</cp:lastPrinted>
  <dcterms:created xsi:type="dcterms:W3CDTF">2017-02-15T07:48:54Z</dcterms:created>
  <dcterms:modified xsi:type="dcterms:W3CDTF">2023-01-07T21:15:01Z</dcterms:modified>
</cp:coreProperties>
</file>